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1" userName="MF-ValAF" reservationPassword="C7AB"/>
  <workbookPr codeName="ЭтаКнига" defaultThemeVersion="124226"/>
  <bookViews>
    <workbookView xWindow="14505" yWindow="-15" windowWidth="14340" windowHeight="12795" tabRatio="907" activeTab="15"/>
  </bookViews>
  <sheets>
    <sheet name="таб.1,2,5,8,11,13,15-16 " sheetId="1" r:id="rId1"/>
    <sheet name="таб. 6" sheetId="3" r:id="rId2"/>
    <sheet name="таб.7" sheetId="4" r:id="rId3"/>
    <sheet name="табл.9" sheetId="5" r:id="rId4"/>
    <sheet name="табл 10 шк.село" sheetId="6" r:id="rId5"/>
    <sheet name="таб.11 культура " sheetId="20" r:id="rId6"/>
    <sheet name="табл.12" sheetId="7" r:id="rId7"/>
    <sheet name="таб. 14" sheetId="8" r:id="rId8"/>
    <sheet name="таб. 17" sheetId="9" r:id="rId9"/>
    <sheet name="таб.18" sheetId="10" r:id="rId10"/>
    <sheet name="таб. 19" sheetId="11" r:id="rId11"/>
    <sheet name="таб.20" sheetId="12" r:id="rId12"/>
    <sheet name="табл.21" sheetId="13" r:id="rId13"/>
    <sheet name="табл.22" sheetId="14" r:id="rId14"/>
    <sheet name="таб.23" sheetId="15" r:id="rId15"/>
    <sheet name="табл.43" sheetId="16" r:id="rId16"/>
    <sheet name="таб.45" sheetId="17" r:id="rId17"/>
    <sheet name="табл 50дороги" sheetId="18" r:id="rId18"/>
    <sheet name="таб. 52 ИПР" sheetId="19" r:id="rId19"/>
    <sheet name="Лист2" sheetId="21" r:id="rId20"/>
  </sheets>
  <definedNames>
    <definedName name="Z_11E27D0E_EAA3_4BB5_8F76_4BBAB6497F9E_.wvu.PrintArea" localSheetId="0" hidden="1">'таб.1,2,5,8,11,13,15-16 '!$A$1:$B$919</definedName>
    <definedName name="Z_11E27D0E_EAA3_4BB5_8F76_4BBAB6497F9E_.wvu.PrintArea" localSheetId="11" hidden="1">таб.20!$A$1:$D$18</definedName>
    <definedName name="Z_11E27D0E_EAA3_4BB5_8F76_4BBAB6497F9E_.wvu.PrintArea" localSheetId="16" hidden="1">таб.45!$A$1:$E$30</definedName>
    <definedName name="Z_11E27D0E_EAA3_4BB5_8F76_4BBAB6497F9E_.wvu.PrintArea" localSheetId="2" hidden="1">таб.7!$A$1:$E$13</definedName>
    <definedName name="Z_11E27D0E_EAA3_4BB5_8F76_4BBAB6497F9E_.wvu.PrintArea" localSheetId="4" hidden="1">'табл 10 шк.село'!$A$1:$D$15</definedName>
    <definedName name="Z_11E27D0E_EAA3_4BB5_8F76_4BBAB6497F9E_.wvu.PrintArea" localSheetId="17" hidden="1">'табл 50дороги'!$A$1:$E$21</definedName>
    <definedName name="Z_11E27D0E_EAA3_4BB5_8F76_4BBAB6497F9E_.wvu.PrintArea" localSheetId="12" hidden="1">табл.21!$A$1:$D$70</definedName>
    <definedName name="Z_11E27D0E_EAA3_4BB5_8F76_4BBAB6497F9E_.wvu.PrintArea" localSheetId="13" hidden="1">табл.22!$A$1:$D$70</definedName>
    <definedName name="Z_11E27D0E_EAA3_4BB5_8F76_4BBAB6497F9E_.wvu.PrintTitles" localSheetId="7" hidden="1">'таб. 14'!$10:$11</definedName>
    <definedName name="Z_11E27D0E_EAA3_4BB5_8F76_4BBAB6497F9E_.wvu.PrintTitles" localSheetId="8" hidden="1">'таб. 17'!$10:$11</definedName>
    <definedName name="Z_11E27D0E_EAA3_4BB5_8F76_4BBAB6497F9E_.wvu.PrintTitles" localSheetId="10" hidden="1">'таб. 19'!$10:$11</definedName>
    <definedName name="Z_11E27D0E_EAA3_4BB5_8F76_4BBAB6497F9E_.wvu.PrintTitles" localSheetId="18" hidden="1">'таб. 52 ИПР'!$10:$11</definedName>
    <definedName name="Z_11E27D0E_EAA3_4BB5_8F76_4BBAB6497F9E_.wvu.PrintTitles" localSheetId="1" hidden="1">'таб. 6'!$14:$15</definedName>
    <definedName name="Z_11E27D0E_EAA3_4BB5_8F76_4BBAB6497F9E_.wvu.PrintTitles" localSheetId="16" hidden="1">таб.45!$11:$11</definedName>
    <definedName name="Z_11E27D0E_EAA3_4BB5_8F76_4BBAB6497F9E_.wvu.PrintTitles" localSheetId="12" hidden="1">табл.21!$17:$17</definedName>
    <definedName name="Z_11E27D0E_EAA3_4BB5_8F76_4BBAB6497F9E_.wvu.PrintTitles" localSheetId="13" hidden="1">табл.22!$17:$17</definedName>
    <definedName name="Z_11E27D0E_EAA3_4BB5_8F76_4BBAB6497F9E_.wvu.PrintTitles" localSheetId="15" hidden="1">табл.43!$10:$10</definedName>
    <definedName name="Z_11E27D0E_EAA3_4BB5_8F76_4BBAB6497F9E_.wvu.Rows" localSheetId="14" hidden="1">таб.23!$3:$8</definedName>
    <definedName name="Z_4ECD7326_1E50_4CFC_9073_9217FBF30A25_.wvu.Cols" localSheetId="0" hidden="1">'таб.1,2,5,8,11,13,15-16 '!$C:$E</definedName>
    <definedName name="Z_4ECD7326_1E50_4CFC_9073_9217FBF30A25_.wvu.Cols" localSheetId="17" hidden="1">'табл 50дороги'!$F$1:$G$65534</definedName>
    <definedName name="Z_4ECD7326_1E50_4CFC_9073_9217FBF30A25_.wvu.PrintArea" localSheetId="7" hidden="1">'таб. 14'!$A$1:$C$12</definedName>
    <definedName name="Z_4ECD7326_1E50_4CFC_9073_9217FBF30A25_.wvu.PrintArea" localSheetId="8" hidden="1">'таб. 17'!$A$1:$C$15</definedName>
    <definedName name="Z_4ECD7326_1E50_4CFC_9073_9217FBF30A25_.wvu.PrintArea" localSheetId="10" hidden="1">'таб. 19'!$A$1:$C$14</definedName>
    <definedName name="Z_4ECD7326_1E50_4CFC_9073_9217FBF30A25_.wvu.PrintArea" localSheetId="18" hidden="1">'таб. 52 ИПР'!$A$1:$C$15</definedName>
    <definedName name="Z_4ECD7326_1E50_4CFC_9073_9217FBF30A25_.wvu.PrintArea" localSheetId="0" hidden="1">'таб.1,2,5,8,11,13,15-16 '!$A$1:$B$107</definedName>
    <definedName name="Z_4ECD7326_1E50_4CFC_9073_9217FBF30A25_.wvu.PrintArea" localSheetId="17" hidden="1">'табл 50дороги'!$A$1:$E$20</definedName>
    <definedName name="Z_4ECD7326_1E50_4CFC_9073_9217FBF30A25_.wvu.Rows" localSheetId="7" hidden="1">'таб. 14'!#REF!</definedName>
    <definedName name="Z_4ECD7326_1E50_4CFC_9073_9217FBF30A25_.wvu.Rows" localSheetId="8" hidden="1">'таб. 17'!#REF!</definedName>
    <definedName name="Z_4ECD7326_1E50_4CFC_9073_9217FBF30A25_.wvu.Rows" localSheetId="10" hidden="1">'таб. 19'!#REF!</definedName>
    <definedName name="Z_4ECD7326_1E50_4CFC_9073_9217FBF30A25_.wvu.Rows" localSheetId="18" hidden="1">'таб. 52 ИПР'!#REF!</definedName>
    <definedName name="Z_4ECD7326_1E50_4CFC_9073_9217FBF30A25_.wvu.Rows" localSheetId="0" hidden="1">'таб.1,2,5,8,11,13,15-16 '!#REF!,'таб.1,2,5,8,11,13,15-16 '!#REF!,'таб.1,2,5,8,11,13,15-16 '!$46:$46,'таб.1,2,5,8,11,13,15-16 '!#REF!,'таб.1,2,5,8,11,13,15-16 '!#REF!,'таб.1,2,5,8,11,13,15-16 '!#REF!</definedName>
    <definedName name="Z_4ECD7326_1E50_4CFC_9073_9217FBF30A25_.wvu.Rows" localSheetId="17" hidden="1">'табл 50дороги'!#REF!,'табл 50дороги'!#REF!,'табл 50дороги'!#REF!,'табл 50дороги'!#REF!,'табл 50дороги'!#REF!,'табл 50дороги'!#REF!</definedName>
    <definedName name="Z_5EB2EB79_0F2D_4965_A866_C30A47681700_.wvu.Cols" localSheetId="0" hidden="1">'таб.1,2,5,8,11,13,15-16 '!$C:$E</definedName>
    <definedName name="Z_5EB2EB79_0F2D_4965_A866_C30A47681700_.wvu.Cols" localSheetId="17" hidden="1">'табл 50дороги'!$F$1:$G$65534</definedName>
    <definedName name="Z_5EB2EB79_0F2D_4965_A866_C30A47681700_.wvu.PrintArea" localSheetId="7" hidden="1">'таб. 14'!$A$1:$C$12</definedName>
    <definedName name="Z_5EB2EB79_0F2D_4965_A866_C30A47681700_.wvu.PrintArea" localSheetId="8" hidden="1">'таб. 17'!$A$1:$C$15</definedName>
    <definedName name="Z_5EB2EB79_0F2D_4965_A866_C30A47681700_.wvu.PrintArea" localSheetId="10" hidden="1">'таб. 19'!$A$1:$C$14</definedName>
    <definedName name="Z_5EB2EB79_0F2D_4965_A866_C30A47681700_.wvu.PrintArea" localSheetId="18" hidden="1">'таб. 52 ИПР'!$A$1:$C$15</definedName>
    <definedName name="Z_5EB2EB79_0F2D_4965_A866_C30A47681700_.wvu.PrintArea" localSheetId="0" hidden="1">'таб.1,2,5,8,11,13,15-16 '!$A$1:$B$107</definedName>
    <definedName name="Z_5EB2EB79_0F2D_4965_A866_C30A47681700_.wvu.PrintArea" localSheetId="17" hidden="1">'табл 50дороги'!$A$1:$E$20</definedName>
    <definedName name="Z_5EB2EB79_0F2D_4965_A866_C30A47681700_.wvu.Rows" localSheetId="7" hidden="1">'таб. 14'!#REF!</definedName>
    <definedName name="Z_5EB2EB79_0F2D_4965_A866_C30A47681700_.wvu.Rows" localSheetId="8" hidden="1">'таб. 17'!#REF!</definedName>
    <definedName name="Z_5EB2EB79_0F2D_4965_A866_C30A47681700_.wvu.Rows" localSheetId="10" hidden="1">'таб. 19'!#REF!</definedName>
    <definedName name="Z_5EB2EB79_0F2D_4965_A866_C30A47681700_.wvu.Rows" localSheetId="18" hidden="1">'таб. 52 ИПР'!#REF!</definedName>
    <definedName name="Z_5EB2EB79_0F2D_4965_A866_C30A47681700_.wvu.Rows" localSheetId="0" hidden="1">'таб.1,2,5,8,11,13,15-16 '!#REF!,'таб.1,2,5,8,11,13,15-16 '!#REF!,'таб.1,2,5,8,11,13,15-16 '!$46:$46,'таб.1,2,5,8,11,13,15-16 '!#REF!,'таб.1,2,5,8,11,13,15-16 '!#REF!,'таб.1,2,5,8,11,13,15-16 '!#REF!</definedName>
    <definedName name="Z_5EB2EB79_0F2D_4965_A866_C30A47681700_.wvu.Rows" localSheetId="17" hidden="1">'табл 50дороги'!#REF!,'табл 50дороги'!#REF!,'табл 50дороги'!#REF!,'табл 50дороги'!#REF!,'табл 50дороги'!#REF!,'табл 50дороги'!#REF!</definedName>
    <definedName name="Z_641C36C7_4804_495E_88A7_4D822050C964_.wvu.PrintArea" localSheetId="0" hidden="1">'таб.1,2,5,8,11,13,15-16 '!$A$1:$B$919</definedName>
    <definedName name="Z_641C36C7_4804_495E_88A7_4D822050C964_.wvu.PrintArea" localSheetId="11" hidden="1">таб.20!$A$1:$D$18</definedName>
    <definedName name="Z_641C36C7_4804_495E_88A7_4D822050C964_.wvu.PrintArea" localSheetId="16" hidden="1">таб.45!$A$1:$E$30</definedName>
    <definedName name="Z_641C36C7_4804_495E_88A7_4D822050C964_.wvu.PrintArea" localSheetId="2" hidden="1">таб.7!$A$1:$E$13</definedName>
    <definedName name="Z_641C36C7_4804_495E_88A7_4D822050C964_.wvu.PrintArea" localSheetId="4" hidden="1">'табл 10 шк.село'!$A$1:$D$15</definedName>
    <definedName name="Z_641C36C7_4804_495E_88A7_4D822050C964_.wvu.PrintArea" localSheetId="17" hidden="1">'табл 50дороги'!$A$1:$E$21</definedName>
    <definedName name="Z_641C36C7_4804_495E_88A7_4D822050C964_.wvu.PrintArea" localSheetId="12" hidden="1">табл.21!$A$1:$D$70</definedName>
    <definedName name="Z_641C36C7_4804_495E_88A7_4D822050C964_.wvu.PrintArea" localSheetId="13" hidden="1">табл.22!$A$1:$D$70</definedName>
    <definedName name="Z_641C36C7_4804_495E_88A7_4D822050C964_.wvu.PrintTitles" localSheetId="7" hidden="1">'таб. 14'!$10:$11</definedName>
    <definedName name="Z_641C36C7_4804_495E_88A7_4D822050C964_.wvu.PrintTitles" localSheetId="8" hidden="1">'таб. 17'!$10:$11</definedName>
    <definedName name="Z_641C36C7_4804_495E_88A7_4D822050C964_.wvu.PrintTitles" localSheetId="10" hidden="1">'таб. 19'!$10:$11</definedName>
    <definedName name="Z_641C36C7_4804_495E_88A7_4D822050C964_.wvu.PrintTitles" localSheetId="18" hidden="1">'таб. 52 ИПР'!$10:$11</definedName>
    <definedName name="Z_641C36C7_4804_495E_88A7_4D822050C964_.wvu.PrintTitles" localSheetId="1" hidden="1">'таб. 6'!$14:$15</definedName>
    <definedName name="Z_641C36C7_4804_495E_88A7_4D822050C964_.wvu.PrintTitles" localSheetId="16" hidden="1">таб.45!$11:$11</definedName>
    <definedName name="Z_641C36C7_4804_495E_88A7_4D822050C964_.wvu.PrintTitles" localSheetId="12" hidden="1">табл.21!$17:$17</definedName>
    <definedName name="Z_641C36C7_4804_495E_88A7_4D822050C964_.wvu.PrintTitles" localSheetId="13" hidden="1">табл.22!$17:$17</definedName>
    <definedName name="Z_641C36C7_4804_495E_88A7_4D822050C964_.wvu.PrintTitles" localSheetId="15" hidden="1">табл.43!$10:$10</definedName>
    <definedName name="Z_641C36C7_4804_495E_88A7_4D822050C964_.wvu.Rows" localSheetId="14" hidden="1">таб.23!$3:$8</definedName>
    <definedName name="Z_8A956A1D_DA7C_41CC_A5EF_8716F2348DE0_.wvu.Cols" localSheetId="0" hidden="1">'таб.1,2,5,8,11,13,15-16 '!$C:$E</definedName>
    <definedName name="Z_8A956A1D_DA7C_41CC_A5EF_8716F2348DE0_.wvu.Cols" localSheetId="17" hidden="1">'табл 50дороги'!$F$1:$G$65534</definedName>
    <definedName name="Z_8A956A1D_DA7C_41CC_A5EF_8716F2348DE0_.wvu.PrintArea" localSheetId="7" hidden="1">'таб. 14'!$A$1:$C$12</definedName>
    <definedName name="Z_8A956A1D_DA7C_41CC_A5EF_8716F2348DE0_.wvu.PrintArea" localSheetId="8" hidden="1">'таб. 17'!$A$1:$C$15</definedName>
    <definedName name="Z_8A956A1D_DA7C_41CC_A5EF_8716F2348DE0_.wvu.PrintArea" localSheetId="10" hidden="1">'таб. 19'!$A$1:$C$14</definedName>
    <definedName name="Z_8A956A1D_DA7C_41CC_A5EF_8716F2348DE0_.wvu.PrintArea" localSheetId="18" hidden="1">'таб. 52 ИПР'!$A$1:$C$15</definedName>
    <definedName name="Z_8A956A1D_DA7C_41CC_A5EF_8716F2348DE0_.wvu.PrintArea" localSheetId="0" hidden="1">'таб.1,2,5,8,11,13,15-16 '!$A$1:$B$107</definedName>
    <definedName name="Z_8A956A1D_DA7C_41CC_A5EF_8716F2348DE0_.wvu.PrintArea" localSheetId="11" hidden="1">таб.20!$A$1:$D$18</definedName>
    <definedName name="Z_8A956A1D_DA7C_41CC_A5EF_8716F2348DE0_.wvu.PrintArea" localSheetId="16" hidden="1">таб.45!$A$1:$E$30</definedName>
    <definedName name="Z_8A956A1D_DA7C_41CC_A5EF_8716F2348DE0_.wvu.PrintArea" localSheetId="2" hidden="1">таб.7!$A$1:$E$13</definedName>
    <definedName name="Z_8A956A1D_DA7C_41CC_A5EF_8716F2348DE0_.wvu.PrintArea" localSheetId="4" hidden="1">'табл 10 шк.село'!$A$1:$D$15</definedName>
    <definedName name="Z_8A956A1D_DA7C_41CC_A5EF_8716F2348DE0_.wvu.PrintArea" localSheetId="17" hidden="1">'табл 50дороги'!$A$1:$E$21</definedName>
    <definedName name="Z_8A956A1D_DA7C_41CC_A5EF_8716F2348DE0_.wvu.PrintArea" localSheetId="12" hidden="1">табл.21!$A$1:$D$70</definedName>
    <definedName name="Z_8A956A1D_DA7C_41CC_A5EF_8716F2348DE0_.wvu.PrintArea" localSheetId="13" hidden="1">табл.22!$A$1:$D$70</definedName>
    <definedName name="Z_8A956A1D_DA7C_41CC_A5EF_8716F2348DE0_.wvu.PrintTitles" localSheetId="7" hidden="1">'таб. 14'!$10:$11</definedName>
    <definedName name="Z_8A956A1D_DA7C_41CC_A5EF_8716F2348DE0_.wvu.PrintTitles" localSheetId="8" hidden="1">'таб. 17'!$10:$11</definedName>
    <definedName name="Z_8A956A1D_DA7C_41CC_A5EF_8716F2348DE0_.wvu.PrintTitles" localSheetId="10" hidden="1">'таб. 19'!$10:$11</definedName>
    <definedName name="Z_8A956A1D_DA7C_41CC_A5EF_8716F2348DE0_.wvu.PrintTitles" localSheetId="18" hidden="1">'таб. 52 ИПР'!$10:$11</definedName>
    <definedName name="Z_8A956A1D_DA7C_41CC_A5EF_8716F2348DE0_.wvu.PrintTitles" localSheetId="1" hidden="1">'таб. 6'!$14:$15</definedName>
    <definedName name="Z_8A956A1D_DA7C_41CC_A5EF_8716F2348DE0_.wvu.PrintTitles" localSheetId="16" hidden="1">таб.45!$11:$11</definedName>
    <definedName name="Z_8A956A1D_DA7C_41CC_A5EF_8716F2348DE0_.wvu.PrintTitles" localSheetId="12" hidden="1">табл.21!$17:$17</definedName>
    <definedName name="Z_8A956A1D_DA7C_41CC_A5EF_8716F2348DE0_.wvu.PrintTitles" localSheetId="13" hidden="1">табл.22!$17:$17</definedName>
    <definedName name="Z_8A956A1D_DA7C_41CC_A5EF_8716F2348DE0_.wvu.PrintTitles" localSheetId="15" hidden="1">табл.43!$10:$10</definedName>
    <definedName name="Z_8A956A1D_DA7C_41CC_A5EF_8716F2348DE0_.wvu.Rows" localSheetId="7" hidden="1">'таб. 14'!#REF!</definedName>
    <definedName name="Z_8A956A1D_DA7C_41CC_A5EF_8716F2348DE0_.wvu.Rows" localSheetId="8" hidden="1">'таб. 17'!#REF!</definedName>
    <definedName name="Z_8A956A1D_DA7C_41CC_A5EF_8716F2348DE0_.wvu.Rows" localSheetId="10" hidden="1">'таб. 19'!#REF!</definedName>
    <definedName name="Z_8A956A1D_DA7C_41CC_A5EF_8716F2348DE0_.wvu.Rows" localSheetId="18" hidden="1">'таб. 52 ИПР'!#REF!</definedName>
    <definedName name="Z_8A956A1D_DA7C_41CC_A5EF_8716F2348DE0_.wvu.Rows" localSheetId="14" hidden="1">таб.23!$3:$8</definedName>
    <definedName name="Z_8A956A1D_DA7C_41CC_A5EF_8716F2348DE0_.wvu.Rows" localSheetId="17" hidden="1">'табл 50дороги'!#REF!,'табл 50дороги'!#REF!,'табл 50дороги'!#REF!,'табл 50дороги'!#REF!,'табл 50дороги'!#REF!,'табл 50дороги'!#REF!</definedName>
    <definedName name="Z_B8860172_E7AC_47F0_9097_F957433B85F7_.wvu.Cols" localSheetId="0" hidden="1">'таб.1,2,5,8,11,13,15-16 '!$C:$E</definedName>
    <definedName name="Z_B8860172_E7AC_47F0_9097_F957433B85F7_.wvu.Cols" localSheetId="17" hidden="1">'табл 50дороги'!$F$1:$G$65534</definedName>
    <definedName name="Z_B8860172_E7AC_47F0_9097_F957433B85F7_.wvu.PrintArea" localSheetId="7" hidden="1">'таб. 14'!$A$1:$C$12</definedName>
    <definedName name="Z_B8860172_E7AC_47F0_9097_F957433B85F7_.wvu.PrintArea" localSheetId="8" hidden="1">'таб. 17'!$A$1:$C$15</definedName>
    <definedName name="Z_B8860172_E7AC_47F0_9097_F957433B85F7_.wvu.PrintArea" localSheetId="10" hidden="1">'таб. 19'!$A$1:$C$14</definedName>
    <definedName name="Z_B8860172_E7AC_47F0_9097_F957433B85F7_.wvu.PrintArea" localSheetId="18" hidden="1">'таб. 52 ИПР'!$A$1:$C$15</definedName>
    <definedName name="Z_B8860172_E7AC_47F0_9097_F957433B85F7_.wvu.PrintArea" localSheetId="0" hidden="1">'таб.1,2,5,8,11,13,15-16 '!$A$1:$B$107</definedName>
    <definedName name="Z_B8860172_E7AC_47F0_9097_F957433B85F7_.wvu.PrintArea" localSheetId="17" hidden="1">'табл 50дороги'!$A$1:$E$20</definedName>
    <definedName name="Z_B8860172_E7AC_47F0_9097_F957433B85F7_.wvu.Rows" localSheetId="7" hidden="1">'таб. 14'!#REF!</definedName>
    <definedName name="Z_B8860172_E7AC_47F0_9097_F957433B85F7_.wvu.Rows" localSheetId="8" hidden="1">'таб. 17'!#REF!</definedName>
    <definedName name="Z_B8860172_E7AC_47F0_9097_F957433B85F7_.wvu.Rows" localSheetId="10" hidden="1">'таб. 19'!#REF!</definedName>
    <definedName name="Z_B8860172_E7AC_47F0_9097_F957433B85F7_.wvu.Rows" localSheetId="18" hidden="1">'таб. 52 ИПР'!#REF!</definedName>
    <definedName name="Z_B8860172_E7AC_47F0_9097_F957433B85F7_.wvu.Rows" localSheetId="0" hidden="1">'таб.1,2,5,8,11,13,15-16 '!#REF!,'таб.1,2,5,8,11,13,15-16 '!#REF!,'таб.1,2,5,8,11,13,15-16 '!$46:$46,'таб.1,2,5,8,11,13,15-16 '!#REF!,'таб.1,2,5,8,11,13,15-16 '!#REF!,'таб.1,2,5,8,11,13,15-16 '!#REF!</definedName>
    <definedName name="Z_B8860172_E7AC_47F0_9097_F957433B85F7_.wvu.Rows" localSheetId="17" hidden="1">'табл 50дороги'!#REF!,'табл 50дороги'!#REF!,'табл 50дороги'!#REF!,'табл 50дороги'!#REF!,'табл 50дороги'!#REF!,'табл 50дороги'!#REF!</definedName>
    <definedName name="Z_C8506E7E_F259_4EB9_BD79_24DC27E4D4D6_.wvu.Cols" localSheetId="0" hidden="1">'таб.1,2,5,8,11,13,15-16 '!$C:$E</definedName>
    <definedName name="Z_C8506E7E_F259_4EB9_BD79_24DC27E4D4D6_.wvu.Cols" localSheetId="17" hidden="1">'табл 50дороги'!$F$1:$G$65534</definedName>
    <definedName name="Z_C8506E7E_F259_4EB9_BD79_24DC27E4D4D6_.wvu.PrintArea" localSheetId="7" hidden="1">'таб. 14'!$A$1:$C$12</definedName>
    <definedName name="Z_C8506E7E_F259_4EB9_BD79_24DC27E4D4D6_.wvu.PrintArea" localSheetId="8" hidden="1">'таб. 17'!$A$1:$C$15</definedName>
    <definedName name="Z_C8506E7E_F259_4EB9_BD79_24DC27E4D4D6_.wvu.PrintArea" localSheetId="10" hidden="1">'таб. 19'!$A$1:$C$14</definedName>
    <definedName name="Z_C8506E7E_F259_4EB9_BD79_24DC27E4D4D6_.wvu.PrintArea" localSheetId="18" hidden="1">'таб. 52 ИПР'!$A$1:$C$15</definedName>
    <definedName name="Z_C8506E7E_F259_4EB9_BD79_24DC27E4D4D6_.wvu.PrintArea" localSheetId="0" hidden="1">'таб.1,2,5,8,11,13,15-16 '!$A$1:$B$107</definedName>
    <definedName name="Z_C8506E7E_F259_4EB9_BD79_24DC27E4D4D6_.wvu.PrintArea" localSheetId="17" hidden="1">'табл 50дороги'!$A$1:$E$20</definedName>
    <definedName name="Z_C8506E7E_F259_4EB9_BD79_24DC27E4D4D6_.wvu.Rows" localSheetId="7" hidden="1">'таб. 14'!#REF!</definedName>
    <definedName name="Z_C8506E7E_F259_4EB9_BD79_24DC27E4D4D6_.wvu.Rows" localSheetId="8" hidden="1">'таб. 17'!#REF!</definedName>
    <definedName name="Z_C8506E7E_F259_4EB9_BD79_24DC27E4D4D6_.wvu.Rows" localSheetId="10" hidden="1">'таб. 19'!#REF!</definedName>
    <definedName name="Z_C8506E7E_F259_4EB9_BD79_24DC27E4D4D6_.wvu.Rows" localSheetId="18" hidden="1">'таб. 52 ИПР'!#REF!</definedName>
    <definedName name="Z_C8506E7E_F259_4EB9_BD79_24DC27E4D4D6_.wvu.Rows" localSheetId="0" hidden="1">'таб.1,2,5,8,11,13,15-16 '!#REF!,'таб.1,2,5,8,11,13,15-16 '!#REF!,'таб.1,2,5,8,11,13,15-16 '!$46:$46,'таб.1,2,5,8,11,13,15-16 '!#REF!,'таб.1,2,5,8,11,13,15-16 '!#REF!,'таб.1,2,5,8,11,13,15-16 '!#REF!</definedName>
    <definedName name="Z_C8506E7E_F259_4EB9_BD79_24DC27E4D4D6_.wvu.Rows" localSheetId="17" hidden="1">'табл 50дороги'!#REF!,'табл 50дороги'!#REF!,'табл 50дороги'!#REF!,'табл 50дороги'!#REF!,'табл 50дороги'!#REF!,'табл 50дороги'!#REF!</definedName>
    <definedName name="Z_E0204226_5038_49AF_948F_DAAEA77392FD_.wvu.Cols" localSheetId="0" hidden="1">'таб.1,2,5,8,11,13,15-16 '!$C:$E</definedName>
    <definedName name="Z_E0204226_5038_49AF_948F_DAAEA77392FD_.wvu.Cols" localSheetId="17" hidden="1">'табл 50дороги'!$F$1:$G$65534</definedName>
    <definedName name="Z_E0204226_5038_49AF_948F_DAAEA77392FD_.wvu.PrintArea" localSheetId="7" hidden="1">'таб. 14'!$A$1:$C$12</definedName>
    <definedName name="Z_E0204226_5038_49AF_948F_DAAEA77392FD_.wvu.PrintArea" localSheetId="8" hidden="1">'таб. 17'!$A$1:$C$15</definedName>
    <definedName name="Z_E0204226_5038_49AF_948F_DAAEA77392FD_.wvu.PrintArea" localSheetId="10" hidden="1">'таб. 19'!$A$1:$C$14</definedName>
    <definedName name="Z_E0204226_5038_49AF_948F_DAAEA77392FD_.wvu.PrintArea" localSheetId="18" hidden="1">'таб. 52 ИПР'!$A$1:$C$15</definedName>
    <definedName name="Z_E0204226_5038_49AF_948F_DAAEA77392FD_.wvu.PrintArea" localSheetId="0" hidden="1">'таб.1,2,5,8,11,13,15-16 '!$A$1:$B$107</definedName>
    <definedName name="Z_E0204226_5038_49AF_948F_DAAEA77392FD_.wvu.PrintArea" localSheetId="17" hidden="1">'табл 50дороги'!$A$1:$E$20</definedName>
    <definedName name="Z_E0204226_5038_49AF_948F_DAAEA77392FD_.wvu.Rows" localSheetId="7" hidden="1">'таб. 14'!#REF!</definedName>
    <definedName name="Z_E0204226_5038_49AF_948F_DAAEA77392FD_.wvu.Rows" localSheetId="8" hidden="1">'таб. 17'!#REF!</definedName>
    <definedName name="Z_E0204226_5038_49AF_948F_DAAEA77392FD_.wvu.Rows" localSheetId="10" hidden="1">'таб. 19'!#REF!</definedName>
    <definedName name="Z_E0204226_5038_49AF_948F_DAAEA77392FD_.wvu.Rows" localSheetId="18" hidden="1">'таб. 52 ИПР'!#REF!</definedName>
    <definedName name="Z_E0204226_5038_49AF_948F_DAAEA77392FD_.wvu.Rows" localSheetId="0" hidden="1">'таб.1,2,5,8,11,13,15-16 '!#REF!,'таб.1,2,5,8,11,13,15-16 '!#REF!,'таб.1,2,5,8,11,13,15-16 '!$46:$46,'таб.1,2,5,8,11,13,15-16 '!#REF!,'таб.1,2,5,8,11,13,15-16 '!#REF!,'таб.1,2,5,8,11,13,15-16 '!#REF!</definedName>
    <definedName name="Z_E0204226_5038_49AF_948F_DAAEA77392FD_.wvu.Rows" localSheetId="17" hidden="1">'табл 50дороги'!#REF!,'табл 50дороги'!#REF!,'табл 50дороги'!#REF!,'табл 50дороги'!#REF!,'табл 50дороги'!#REF!,'табл 50дороги'!#REF!</definedName>
    <definedName name="Z_E7448637_9F0C_4632_88F1_91BA32E2C8B2_.wvu.PrintArea" localSheetId="0" hidden="1">'таб.1,2,5,8,11,13,15-16 '!$A$1:$B$919</definedName>
    <definedName name="Z_E7448637_9F0C_4632_88F1_91BA32E2C8B2_.wvu.PrintArea" localSheetId="11" hidden="1">таб.20!$A$1:$D$18</definedName>
    <definedName name="Z_E7448637_9F0C_4632_88F1_91BA32E2C8B2_.wvu.PrintArea" localSheetId="16" hidden="1">таб.45!$A$1:$E$30</definedName>
    <definedName name="Z_E7448637_9F0C_4632_88F1_91BA32E2C8B2_.wvu.PrintArea" localSheetId="2" hidden="1">таб.7!$A$1:$E$13</definedName>
    <definedName name="Z_E7448637_9F0C_4632_88F1_91BA32E2C8B2_.wvu.PrintArea" localSheetId="4" hidden="1">'табл 10 шк.село'!$A$1:$D$15</definedName>
    <definedName name="Z_E7448637_9F0C_4632_88F1_91BA32E2C8B2_.wvu.PrintArea" localSheetId="17" hidden="1">'табл 50дороги'!$A$1:$E$21</definedName>
    <definedName name="Z_E7448637_9F0C_4632_88F1_91BA32E2C8B2_.wvu.PrintArea" localSheetId="12" hidden="1">табл.21!$A$1:$D$70</definedName>
    <definedName name="Z_E7448637_9F0C_4632_88F1_91BA32E2C8B2_.wvu.PrintArea" localSheetId="13" hidden="1">табл.22!$A$1:$D$70</definedName>
    <definedName name="Z_E7448637_9F0C_4632_88F1_91BA32E2C8B2_.wvu.PrintTitles" localSheetId="7" hidden="1">'таб. 14'!$10:$11</definedName>
    <definedName name="Z_E7448637_9F0C_4632_88F1_91BA32E2C8B2_.wvu.PrintTitles" localSheetId="8" hidden="1">'таб. 17'!$10:$11</definedName>
    <definedName name="Z_E7448637_9F0C_4632_88F1_91BA32E2C8B2_.wvu.PrintTitles" localSheetId="10" hidden="1">'таб. 19'!$10:$11</definedName>
    <definedName name="Z_E7448637_9F0C_4632_88F1_91BA32E2C8B2_.wvu.PrintTitles" localSheetId="18" hidden="1">'таб. 52 ИПР'!$10:$11</definedName>
    <definedName name="Z_E7448637_9F0C_4632_88F1_91BA32E2C8B2_.wvu.PrintTitles" localSheetId="1" hidden="1">'таб. 6'!$14:$15</definedName>
    <definedName name="Z_E7448637_9F0C_4632_88F1_91BA32E2C8B2_.wvu.PrintTitles" localSheetId="16" hidden="1">таб.45!$11:$11</definedName>
    <definedName name="Z_E7448637_9F0C_4632_88F1_91BA32E2C8B2_.wvu.PrintTitles" localSheetId="12" hidden="1">табл.21!$17:$17</definedName>
    <definedName name="Z_E7448637_9F0C_4632_88F1_91BA32E2C8B2_.wvu.PrintTitles" localSheetId="13" hidden="1">табл.22!$17:$17</definedName>
    <definedName name="Z_E7448637_9F0C_4632_88F1_91BA32E2C8B2_.wvu.PrintTitles" localSheetId="15" hidden="1">табл.43!$10:$10</definedName>
    <definedName name="Z_E7448637_9F0C_4632_88F1_91BA32E2C8B2_.wvu.Rows" localSheetId="14" hidden="1">таб.23!$3:$8</definedName>
    <definedName name="_xlnm.Print_Titles" localSheetId="7">'таб. 14'!$10:$11</definedName>
    <definedName name="_xlnm.Print_Titles" localSheetId="8">'таб. 17'!$10:$11</definedName>
    <definedName name="_xlnm.Print_Titles" localSheetId="10">'таб. 19'!$10:$11</definedName>
    <definedName name="_xlnm.Print_Titles" localSheetId="18">'таб. 52 ИПР'!$10:$11</definedName>
    <definedName name="_xlnm.Print_Titles" localSheetId="1">'таб. 6'!$14:$15</definedName>
    <definedName name="_xlnm.Print_Titles" localSheetId="9">таб.18!$11:$12</definedName>
    <definedName name="_xlnm.Print_Titles" localSheetId="14">таб.23!$17:$18</definedName>
    <definedName name="_xlnm.Print_Titles" localSheetId="16">таб.45!$11:$12</definedName>
    <definedName name="_xlnm.Print_Titles" localSheetId="12">табл.21!$17:$18</definedName>
    <definedName name="_xlnm.Print_Titles" localSheetId="13">табл.22!$17:$18</definedName>
    <definedName name="_xlnm.Print_Titles" localSheetId="15">табл.43!$10:$11</definedName>
    <definedName name="_xlnm.Print_Area" localSheetId="0">'таб.1,2,5,8,11,13,15-16 '!$A$1:$B$919</definedName>
    <definedName name="_xlnm.Print_Area" localSheetId="11">таб.20!$A$1:$D$18</definedName>
    <definedName name="_xlnm.Print_Area" localSheetId="16">таб.45!$A$1:$E$30</definedName>
    <definedName name="_xlnm.Print_Area" localSheetId="2">таб.7!$A$1:$E$13</definedName>
    <definedName name="_xlnm.Print_Area" localSheetId="4">'табл 10 шк.село'!$A$1:$D$15</definedName>
    <definedName name="_xlnm.Print_Area" localSheetId="17">'табл 50дороги'!$A$1:$E$21</definedName>
    <definedName name="_xlnm.Print_Area" localSheetId="12">табл.21!$A$1:$D$70</definedName>
    <definedName name="_xlnm.Print_Area" localSheetId="13">табл.22!$A$1:$D$51</definedName>
  </definedNames>
  <calcPr calcId="125725" fullPrecision="0"/>
  <customWorkbookViews>
    <customWorkbookView name="GEG - Личное представление" guid="{B8860172-E7AC-47F0-9097-F957433B85F7}" mergeInterval="0" personalView="1" maximized="1" xWindow="1" yWindow="1" windowWidth="1276" windowHeight="761" tabRatio="799" activeSheetId="3"/>
    <customWorkbookView name="MF-PanVS - Личное представление" guid="{8999BB5B-D71D-4FC8-88CE-47766AEEA5B5}" mergeInterval="0" personalView="1" maximized="1" xWindow="1" yWindow="1" windowWidth="1276" windowHeight="761" tabRatio="799" activeSheetId="2"/>
    <customWorkbookView name="Жинкина Ирина Вячеславовна - Личное представление" guid="{21E62639-1BBC-436C-B8F6-7218596D9FE4}" mergeInterval="0" personalView="1" maximized="1" windowWidth="1916" windowHeight="807" tabRatio="799" activeSheetId="1"/>
    <customWorkbookView name="MF-YakTV - Личное представление" guid="{5EB2EB79-0F2D-4965-A866-C30A47681700}" mergeInterval="0" personalView="1" maximized="1" xWindow="1" yWindow="1" windowWidth="1280" windowHeight="757" tabRatio="799" activeSheetId="1"/>
    <customWorkbookView name="MF-GalRR - Личное представление" guid="{1A5AFDD1-5681-45C5-B948-A627CA7F0818}" mergeInterval="0" personalView="1" maximized="1" xWindow="1" yWindow="1" windowWidth="1276" windowHeight="761" tabRatio="799" activeSheetId="5"/>
    <customWorkbookView name="MF-LemAY - Личное представление" guid="{3A8E8FF7-949A-4296-98C7-B88E703AF5E2}" mergeInterval="0" personalView="1" maximized="1" xWindow="1" yWindow="1" windowWidth="1276" windowHeight="773" tabRatio="799" activeSheetId="7"/>
    <customWorkbookView name="MF-MalTV - Личное представление" guid="{4ECD7326-1E50-4CFC-9073-9217FBF30A25}" mergeInterval="0" personalView="1" maximized="1" xWindow="1" yWindow="1" windowWidth="1676" windowHeight="703" tabRatio="799" activeSheetId="1"/>
    <customWorkbookView name="MF-MamTA - Личное представление" guid="{C8506E7E-F259-4EB9-BD79-24DC27E4D4D6}" mergeInterval="0" personalView="1" maximized="1" xWindow="1" yWindow="1" windowWidth="1655" windowHeight="775" tabRatio="799" activeSheetId="1"/>
    <customWorkbookView name="MF-SanTN - Личное представление" guid="{E0204226-5038-49AF-948F-DAAEA77392FD}" mergeInterval="0" personalView="1" maximized="1" xWindow="1" yWindow="1" windowWidth="1276" windowHeight="727" tabRatio="799" activeSheetId="1"/>
    <customWorkbookView name="Васенева Екатерина Андреевна - Личное представление" guid="{11E27D0E-EAA3-4BB5-8F76-4BBAB6497F9E}" mergeInterval="0" personalView="1" maximized="1" windowWidth="1916" windowHeight="855" tabRatio="907" activeSheetId="3"/>
    <customWorkbookView name="MF-ShaRG - Личное представление" guid="{8A956A1D-DA7C-41CC-A5EF-8716F2348DE0}" mergeInterval="0" personalView="1" maximized="1" xWindow="1" yWindow="1" windowWidth="1916" windowHeight="850" tabRatio="799" activeSheetId="20"/>
    <customWorkbookView name="MF-ZhuMA - Личное представление" guid="{E7448637-9F0C-4632-88F1-91BA32E2C8B2}" mergeInterval="0" personalView="1" maximized="1" xWindow="1" yWindow="1" windowWidth="1676" windowHeight="820" tabRatio="907" activeSheetId="15"/>
    <customWorkbookView name="MF-ValAF - Личное представление" guid="{641C36C7-4804-495E-88A7-4D822050C964}" mergeInterval="0" personalView="1" maximized="1" xWindow="1" yWindow="1" windowWidth="1916" windowHeight="770" tabRatio="907" activeSheetId="2"/>
  </customWorkbookViews>
</workbook>
</file>

<file path=xl/calcChain.xml><?xml version="1.0" encoding="utf-8"?>
<calcChain xmlns="http://schemas.openxmlformats.org/spreadsheetml/2006/main">
  <c r="B61" i="1"/>
  <c r="D24" i="20"/>
  <c r="B24" s="1"/>
  <c r="B879" i="1"/>
  <c r="C18" i="18"/>
  <c r="C15"/>
  <c r="C16"/>
  <c r="C17"/>
  <c r="C14"/>
  <c r="D21" i="20"/>
  <c r="B21" s="1"/>
  <c r="D19"/>
  <c r="B284" i="1"/>
  <c r="C19" i="20"/>
  <c r="C17"/>
  <c r="D17"/>
  <c r="G25"/>
  <c r="F25"/>
  <c r="C25"/>
  <c r="E24"/>
  <c r="E23"/>
  <c r="B23"/>
  <c r="E22"/>
  <c r="B22"/>
  <c r="E21"/>
  <c r="E20"/>
  <c r="B20"/>
  <c r="E19"/>
  <c r="B19"/>
  <c r="E18"/>
  <c r="B18"/>
  <c r="E17"/>
  <c r="E25" s="1"/>
  <c r="B17"/>
  <c r="B255" i="1"/>
  <c r="D25" i="20" l="1"/>
  <c r="B25"/>
  <c r="B810" i="1"/>
  <c r="B721"/>
  <c r="B131"/>
  <c r="C12" i="19"/>
  <c r="C15" s="1"/>
  <c r="D12"/>
  <c r="D15" s="1"/>
  <c r="B13"/>
  <c r="B14"/>
  <c r="B20" i="10"/>
  <c r="D30"/>
  <c r="C30"/>
  <c r="B29"/>
  <c r="B21"/>
  <c r="B19"/>
  <c r="B15"/>
  <c r="D15" i="9"/>
  <c r="C15"/>
  <c r="B12"/>
  <c r="B13"/>
  <c r="B12" i="19" l="1"/>
  <c r="B15" s="1"/>
  <c r="D13" i="6"/>
  <c r="C13"/>
  <c r="B13"/>
  <c r="B12"/>
  <c r="D18" i="7"/>
  <c r="C18"/>
  <c r="B17"/>
  <c r="B16"/>
  <c r="B18" s="1"/>
  <c r="D17" i="5"/>
  <c r="C17"/>
  <c r="B16"/>
  <c r="B17" s="1"/>
  <c r="B455" i="1"/>
  <c r="B299"/>
  <c r="B150"/>
  <c r="B541"/>
  <c r="B918" l="1"/>
  <c r="C36" i="14"/>
  <c r="D36"/>
  <c r="B20"/>
  <c r="B21"/>
  <c r="B22"/>
  <c r="B23"/>
  <c r="B24"/>
  <c r="B25"/>
  <c r="B26"/>
  <c r="B27"/>
  <c r="B28"/>
  <c r="B29"/>
  <c r="B30"/>
  <c r="B31"/>
  <c r="B32"/>
  <c r="B33"/>
  <c r="B34"/>
  <c r="B35"/>
  <c r="B19"/>
  <c r="D70"/>
  <c r="C70" i="13"/>
  <c r="D70"/>
  <c r="B70"/>
  <c r="B41" i="3"/>
  <c r="B16"/>
  <c r="D18" i="18"/>
  <c r="B901" i="1"/>
  <c r="B181"/>
  <c r="B12" i="4"/>
  <c r="D15" i="11"/>
  <c r="C15"/>
  <c r="B14"/>
  <c r="B13"/>
  <c r="B12"/>
  <c r="B14" i="9"/>
  <c r="B15" s="1"/>
  <c r="D13" i="8"/>
  <c r="C13"/>
  <c r="B12"/>
  <c r="D34" i="15"/>
  <c r="C34"/>
  <c r="B34"/>
  <c r="B28" i="10"/>
  <c r="B27"/>
  <c r="B26"/>
  <c r="B25"/>
  <c r="B24"/>
  <c r="B23"/>
  <c r="B22"/>
  <c r="B18"/>
  <c r="B17"/>
  <c r="B16"/>
  <c r="B14"/>
  <c r="B13"/>
  <c r="B30" l="1"/>
  <c r="B36" i="14"/>
  <c r="B53" i="3"/>
  <c r="C70" i="14"/>
  <c r="B15" i="11"/>
  <c r="B13" i="8"/>
  <c r="B14" i="12"/>
  <c r="B70" i="14" l="1"/>
  <c r="E30" i="17"/>
  <c r="C30"/>
  <c r="B29"/>
  <c r="B28"/>
  <c r="B27"/>
  <c r="B26"/>
  <c r="B25"/>
  <c r="B24"/>
  <c r="B23"/>
  <c r="B22"/>
  <c r="B21"/>
  <c r="B20"/>
  <c r="B19"/>
  <c r="B18"/>
  <c r="B17"/>
  <c r="B16"/>
  <c r="B15"/>
  <c r="B14"/>
  <c r="D30" l="1"/>
  <c r="B13"/>
  <c r="B30" s="1"/>
  <c r="B124" i="16" l="1"/>
  <c r="D15" i="12" l="1"/>
  <c r="C15"/>
  <c r="B13"/>
  <c r="B12"/>
  <c r="B15" l="1"/>
  <c r="B512" i="1"/>
  <c r="B484"/>
  <c r="B328"/>
  <c r="B102"/>
  <c r="B601"/>
  <c r="B846"/>
  <c r="E18" i="18"/>
  <c r="B227" i="1"/>
  <c r="B210"/>
  <c r="B763"/>
  <c r="B87"/>
  <c r="B34"/>
  <c r="B358"/>
  <c r="B387"/>
  <c r="B415"/>
  <c r="B432"/>
  <c r="B571"/>
  <c r="B631"/>
  <c r="B661"/>
  <c r="B691"/>
  <c r="B748"/>
  <c r="C13" i="4" l="1"/>
  <c r="E13"/>
  <c r="B13"/>
</calcChain>
</file>

<file path=xl/sharedStrings.xml><?xml version="1.0" encoding="utf-8"?>
<sst xmlns="http://schemas.openxmlformats.org/spreadsheetml/2006/main" count="1232" uniqueCount="330">
  <si>
    <t xml:space="preserve">Р А С П Р Е Д Е Л Е Н И Е </t>
  </si>
  <si>
    <t>(тыс. рублей)</t>
  </si>
  <si>
    <t>Город Волжск</t>
  </si>
  <si>
    <t>Город Козьмодемьянск</t>
  </si>
  <si>
    <t>Всего</t>
  </si>
  <si>
    <t xml:space="preserve">                                                             к  Закону Республики Марий Эл</t>
  </si>
  <si>
    <t>Таблица 1</t>
  </si>
  <si>
    <t>Таблица 2</t>
  </si>
  <si>
    <t>Наименование городского округа,                                                                   муниципального района</t>
  </si>
  <si>
    <t>Р А С П Р Е Д Е Л Е Н И Е</t>
  </si>
  <si>
    <t>Город Йошкар-Ола</t>
  </si>
  <si>
    <t>Наименование городского округа,                                           муниципального района</t>
  </si>
  <si>
    <t>Таблица 4</t>
  </si>
  <si>
    <t>Наименование городского округа,                                                                                 муниципального района</t>
  </si>
  <si>
    <t>Таблица 7</t>
  </si>
  <si>
    <t>Таблица 9</t>
  </si>
  <si>
    <t>Таблица 15</t>
  </si>
  <si>
    <t>Таблица 16</t>
  </si>
  <si>
    <t>Таблица 19</t>
  </si>
  <si>
    <t>Таблица 23</t>
  </si>
  <si>
    <t>Наименование городского округа,                                                  муниципального района</t>
  </si>
  <si>
    <t>Наименование городского округа,                           муниципального района</t>
  </si>
  <si>
    <t>Таблица 26</t>
  </si>
  <si>
    <t xml:space="preserve">                                                           "О республиканском бюджете</t>
  </si>
  <si>
    <t>Сумма</t>
  </si>
  <si>
    <t>Таблица 24</t>
  </si>
  <si>
    <t>Таблица 14</t>
  </si>
  <si>
    <t>Таблица 5</t>
  </si>
  <si>
    <t>Таблица 11</t>
  </si>
  <si>
    <t>Таблица 12</t>
  </si>
  <si>
    <t>Наименование муниципального района</t>
  </si>
  <si>
    <t>Таблица 28</t>
  </si>
  <si>
    <t>Таблица 29</t>
  </si>
  <si>
    <t>Таблица 30</t>
  </si>
  <si>
    <t>Таблица 31</t>
  </si>
  <si>
    <t>Таблица 27</t>
  </si>
  <si>
    <t>Таблица 20</t>
  </si>
  <si>
    <t>Наименование городского округа,                                                               муниципального района</t>
  </si>
  <si>
    <t xml:space="preserve">Горномарийский </t>
  </si>
  <si>
    <t xml:space="preserve">Килемарский </t>
  </si>
  <si>
    <t xml:space="preserve">Куженерский </t>
  </si>
  <si>
    <t>Мари-Турекский</t>
  </si>
  <si>
    <t xml:space="preserve">Моркинский </t>
  </si>
  <si>
    <t xml:space="preserve">Новоторъяльский </t>
  </si>
  <si>
    <t xml:space="preserve">Сернурский </t>
  </si>
  <si>
    <t xml:space="preserve">Волжский </t>
  </si>
  <si>
    <t xml:space="preserve">Звениговский </t>
  </si>
  <si>
    <t xml:space="preserve">Медведевский </t>
  </si>
  <si>
    <t xml:space="preserve">Оршанский </t>
  </si>
  <si>
    <t xml:space="preserve">Параньгинский </t>
  </si>
  <si>
    <t xml:space="preserve">Советский </t>
  </si>
  <si>
    <t xml:space="preserve">Юринский </t>
  </si>
  <si>
    <t xml:space="preserve">Мари-Турекский </t>
  </si>
  <si>
    <t>Звениговский</t>
  </si>
  <si>
    <t>Новоторъяльский</t>
  </si>
  <si>
    <t>Советский</t>
  </si>
  <si>
    <t>Наименование городского округа,                                                                                            муниципального района</t>
  </si>
  <si>
    <t>Волжский</t>
  </si>
  <si>
    <t>Горномарийский</t>
  </si>
  <si>
    <t>Медведевский</t>
  </si>
  <si>
    <t>Сернурский</t>
  </si>
  <si>
    <t>Параньгинский</t>
  </si>
  <si>
    <t>Таблица 32</t>
  </si>
  <si>
    <t>В том числе за счет средств</t>
  </si>
  <si>
    <t>Куженерский</t>
  </si>
  <si>
    <t>Таблица 17</t>
  </si>
  <si>
    <t>Таблица 25</t>
  </si>
  <si>
    <t>Таблица 6</t>
  </si>
  <si>
    <t>Таблица 34</t>
  </si>
  <si>
    <t>Таблица 33</t>
  </si>
  <si>
    <t>Наименование городского округа</t>
  </si>
  <si>
    <t>Наименование 
городского округа, муниципального района</t>
  </si>
  <si>
    <t>федерального бюджета</t>
  </si>
  <si>
    <t>Килемарский</t>
  </si>
  <si>
    <t>Моркинский</t>
  </si>
  <si>
    <t>Оршанский</t>
  </si>
  <si>
    <t>Юринский</t>
  </si>
  <si>
    <t>Таблица 8</t>
  </si>
  <si>
    <t>из них 
на исполнение судебных решений</t>
  </si>
  <si>
    <t>республикан-ского бюджета               Республики Марий Эл</t>
  </si>
  <si>
    <t>Городское поселение Морки</t>
  </si>
  <si>
    <t xml:space="preserve">Городское поселение Советский </t>
  </si>
  <si>
    <t xml:space="preserve">Городское поселение Оршанка </t>
  </si>
  <si>
    <t>Медведевское городское поселение</t>
  </si>
  <si>
    <t>Таблица 41</t>
  </si>
  <si>
    <t>Городское поселение Килемары</t>
  </si>
  <si>
    <t>Городское поселение Оршанка</t>
  </si>
  <si>
    <t>Городское поселение Параньга</t>
  </si>
  <si>
    <t>Городское поселение Суслонгер</t>
  </si>
  <si>
    <t>Азановское сельское поселение</t>
  </si>
  <si>
    <t>Верхнекугенерское сельское поселение</t>
  </si>
  <si>
    <t>Верх-Ушнурское сельское поселение</t>
  </si>
  <si>
    <t>Вятское сельское поселение</t>
  </si>
  <si>
    <t>Знаменское сельское поселение</t>
  </si>
  <si>
    <t>Иштымбальское сельское поселение</t>
  </si>
  <si>
    <t>Козиковское сельское поселение</t>
  </si>
  <si>
    <t>Кокшайское сельское поселение</t>
  </si>
  <si>
    <t>Коркатовское сельское поселение</t>
  </si>
  <si>
    <t>Кукнурское сельское поселение</t>
  </si>
  <si>
    <t>Мари-Биляморское сельское поселение</t>
  </si>
  <si>
    <t>Марковское сельское поселение</t>
  </si>
  <si>
    <t>Марьинское сельское поселение</t>
  </si>
  <si>
    <t>Михайловское сельское поселение</t>
  </si>
  <si>
    <t>Нурминское сельское поселение</t>
  </si>
  <si>
    <t>Пайгусовское сельское поселение</t>
  </si>
  <si>
    <t>Помарское сельское поселение</t>
  </si>
  <si>
    <t>Ронгинское сельское поселение</t>
  </si>
  <si>
    <t>Семисолинское сельское поселение</t>
  </si>
  <si>
    <t>Староторъяльское сельское поселение</t>
  </si>
  <si>
    <t>Токтайбелякское сельское поселение</t>
  </si>
  <si>
    <t>Широкундышское сельское поселение</t>
  </si>
  <si>
    <t>Шорсолинское сельское поселение</t>
  </si>
  <si>
    <t>Юбилейное сельское поселение</t>
  </si>
  <si>
    <t>Наименование  городского округа,                                                                                     городского (сельского) поселения</t>
  </si>
  <si>
    <t>Наименование 
городского округа, городского (сельского) поселения</t>
  </si>
  <si>
    <t>республиканского бюджета Республики          Марий Эл</t>
  </si>
  <si>
    <t>Хлебниковское сельское поселение</t>
  </si>
  <si>
    <t>Таблица 35</t>
  </si>
  <si>
    <t>Таблица 36</t>
  </si>
  <si>
    <t>Таблица 37</t>
  </si>
  <si>
    <t>Таблица 38</t>
  </si>
  <si>
    <t>Таблица 40</t>
  </si>
  <si>
    <t>Таблица 42</t>
  </si>
  <si>
    <t>Таблица 43</t>
  </si>
  <si>
    <t>Таблица 44</t>
  </si>
  <si>
    <t>Наименование городского округа,                                        городского поселения</t>
  </si>
  <si>
    <t>Красностекловарское сельское поселение</t>
  </si>
  <si>
    <t>Наименование городского (сельского) поселения</t>
  </si>
  <si>
    <t xml:space="preserve">Городское поселение Килемары </t>
  </si>
  <si>
    <r>
      <t>Городское поселение Красногорский</t>
    </r>
    <r>
      <rPr>
        <b/>
        <sz val="12"/>
        <rFont val="Times New Roman"/>
        <family val="1"/>
      </rPr>
      <t xml:space="preserve"> </t>
    </r>
  </si>
  <si>
    <t>Городское поселение Краснооктябрьский</t>
  </si>
  <si>
    <t xml:space="preserve">Городское поселение Приволжский </t>
  </si>
  <si>
    <t>Городское поселение Юрино</t>
  </si>
  <si>
    <t>Азяковское сельское поселение</t>
  </si>
  <si>
    <t>Алашайское сельское поселение</t>
  </si>
  <si>
    <t>Алексеевское сельское поселение</t>
  </si>
  <si>
    <t>Ардинское сельское поселение</t>
  </si>
  <si>
    <t>Большекибеевское сельское поселение</t>
  </si>
  <si>
    <t xml:space="preserve">Большепаратское сельское поселение </t>
  </si>
  <si>
    <t>Быковское сельское поселение</t>
  </si>
  <si>
    <t>Васильевское сельское поселение</t>
  </si>
  <si>
    <t>Великопольское сельское поселение</t>
  </si>
  <si>
    <t>Визимьярское сельское поселение</t>
  </si>
  <si>
    <t>Виловатовское сельское поселение</t>
  </si>
  <si>
    <t>Дубниковское сельское поселение</t>
  </si>
  <si>
    <t>Ежовское сельское поселение</t>
  </si>
  <si>
    <t>Еласовское сельское поселение</t>
  </si>
  <si>
    <t>Елеевское сельское поселение</t>
  </si>
  <si>
    <t>Емешевское сельское поселение</t>
  </si>
  <si>
    <t>Зашижемское сельское поселение</t>
  </si>
  <si>
    <t>Зеленогорское сельское поселение</t>
  </si>
  <si>
    <t xml:space="preserve">Знаменское сельское поселение </t>
  </si>
  <si>
    <t>Илетское сельское поселение</t>
  </si>
  <si>
    <t xml:space="preserve">Ильпанурское сельское поселение </t>
  </si>
  <si>
    <t>Исменецкое сельское поселение</t>
  </si>
  <si>
    <t>Казанское сельское поселение</t>
  </si>
  <si>
    <t>Карамасское сельское поселение</t>
  </si>
  <si>
    <t xml:space="preserve">Карлыганское сельское поселение </t>
  </si>
  <si>
    <t>Кокшамарское сельское поселение</t>
  </si>
  <si>
    <t xml:space="preserve">Косолаповское сельское поселение </t>
  </si>
  <si>
    <t xml:space="preserve">Красноволжское сельское поселение </t>
  </si>
  <si>
    <t>Красномостовское сельское поселение</t>
  </si>
  <si>
    <t>Красноярское сельское поселение</t>
  </si>
  <si>
    <t>Кужмаринское сельское поселение</t>
  </si>
  <si>
    <t>Кужмарское сельское поселение</t>
  </si>
  <si>
    <t>Кузнецовское сельское поселение 
( Горномарийский муниципальный район )</t>
  </si>
  <si>
    <t>Кузнецовское сельское поселение 
( Медведевский муниципальный район )</t>
  </si>
  <si>
    <t>Кумьинское сельское поселение</t>
  </si>
  <si>
    <t>Кундышское сельское поселение</t>
  </si>
  <si>
    <t>Куракинское сельское поселение</t>
  </si>
  <si>
    <t>Куярское сельское поселение</t>
  </si>
  <si>
    <t>Люльпанское сельское поселение</t>
  </si>
  <si>
    <t>Марийское сельское поселение</t>
  </si>
  <si>
    <t>Марисолинское сельское поселение</t>
  </si>
  <si>
    <t>Масканурское сельское поселение</t>
  </si>
  <si>
    <t>Микряковское сельское поселение</t>
  </si>
  <si>
    <t>Нежнурское сельское поселение</t>
  </si>
  <si>
    <t>Обшиярское сельское поселение</t>
  </si>
  <si>
    <t>Озеркинское сельское поселение</t>
  </si>
  <si>
    <t>Октябрьское сельское поселение</t>
  </si>
  <si>
    <t>Пектубаевское сельское поселение</t>
  </si>
  <si>
    <t>Пекшиксолинское сельское поселение</t>
  </si>
  <si>
    <t>Портянурское сельское поселение</t>
  </si>
  <si>
    <t>Русско-Кукморское сельское поселение</t>
  </si>
  <si>
    <t>Русско-Ляжмаринское сельское поселение</t>
  </si>
  <si>
    <t>Руэмское сельское поселение</t>
  </si>
  <si>
    <t>Салтакъяльское сельское поселение</t>
  </si>
  <si>
    <t>Себеусадское сельское поселение</t>
  </si>
  <si>
    <t>Сенькинское сельское поселение</t>
  </si>
  <si>
    <t>Сердежское сельское поселение</t>
  </si>
  <si>
    <t>Сидоровское сельское поселение</t>
  </si>
  <si>
    <t>Солнечное сельское поселение</t>
  </si>
  <si>
    <t>Сотнурское сельское поселение</t>
  </si>
  <si>
    <t>Тумьюмучашское сельское поселение</t>
  </si>
  <si>
    <t>Усолинское сельское поселение
( Параньгинский муниципальный район )</t>
  </si>
  <si>
    <t>Усолинское сельское поселение
( Горномарийский муниципальный район )</t>
  </si>
  <si>
    <t>Чендемеровское сельское поселение</t>
  </si>
  <si>
    <t>Черноозерское сельское поселение</t>
  </si>
  <si>
    <t>Чуксолинское сельское поселение</t>
  </si>
  <si>
    <t>Шалинское сельское поселение</t>
  </si>
  <si>
    <t>Шелангерское сельское поселение</t>
  </si>
  <si>
    <t>Шиньшинское сельское поселение</t>
  </si>
  <si>
    <t>Шойбулакское сельское поселение</t>
  </si>
  <si>
    <t>Шоруньжинское сельское поселение</t>
  </si>
  <si>
    <t xml:space="preserve">Шудумарское сельское поселение  </t>
  </si>
  <si>
    <t>Шулкинское сельское поселение</t>
  </si>
  <si>
    <t>Эмековское сельское поселение</t>
  </si>
  <si>
    <t>Юксарское сельское поселение</t>
  </si>
  <si>
    <t>Юледурское сельское поселение</t>
  </si>
  <si>
    <t>Юркинское сельское поселение</t>
  </si>
  <si>
    <t>республиканского бюджета Республики               Марий Эл</t>
  </si>
  <si>
    <t>Городское поселение Звенигово</t>
  </si>
  <si>
    <t>Городское поселение Красногорский</t>
  </si>
  <si>
    <t>Городское поселение Куженер</t>
  </si>
  <si>
    <t>Городское поселение                 Мари-Турек</t>
  </si>
  <si>
    <t>Городское поселение Медведево</t>
  </si>
  <si>
    <t>Городское поселение                       Новый Торъял</t>
  </si>
  <si>
    <t>Городское поселение Приволжский</t>
  </si>
  <si>
    <t>Городское поселение Сернур</t>
  </si>
  <si>
    <t>Городское поселение Советский</t>
  </si>
  <si>
    <t xml:space="preserve">Краснооктябрьское городское поселение </t>
  </si>
  <si>
    <t>Большепаратское сельское поселение</t>
  </si>
  <si>
    <t>Косолаповское сельское поселение</t>
  </si>
  <si>
    <t>Кужмарское  сельское поселение</t>
  </si>
  <si>
    <t>,</t>
  </si>
  <si>
    <t>Кузнецовское сельское поселение (Медведевский муниципальный район)</t>
  </si>
  <si>
    <t>федерального                                        бюджета</t>
  </si>
  <si>
    <t xml:space="preserve">  к Закону Республики Марий Эл</t>
  </si>
  <si>
    <t xml:space="preserve">  "О республиканском бюджете</t>
  </si>
  <si>
    <t>Республики Марий Эл на 2020 год</t>
  </si>
  <si>
    <t>и на плановый период 2021 и 2022 годов"</t>
  </si>
  <si>
    <t>(в редакции Закона Республики Марий Эл</t>
  </si>
  <si>
    <t xml:space="preserve">    от         2019 года №    )</t>
  </si>
  <si>
    <t>республиканского бюджета Республики Марий Эл</t>
  </si>
  <si>
    <t>Таблица 50</t>
  </si>
  <si>
    <t>Таблица 48</t>
  </si>
  <si>
    <t>Таблица 49</t>
  </si>
  <si>
    <t>Петъяльское сельское поселение</t>
  </si>
  <si>
    <t>субсидий бюджетам муниципальных образований                                                      в Республике Марий Эл на осуществление целевых мероприятий 
в отношении автомобильных дорог общего пользования 
местного значения на 2021 год</t>
  </si>
  <si>
    <t>субсидий местным бюджетам на проектирование автомобильных дорог общего пользования местного значения с твердым покрытием, ведущих 
от сети автомобильных дорог общего пользования к общественно значимым объектам сельских населенных пунктов, и автомобильных дорог общего пользования местного значения с твердым покрытием 
до сельских населенных пунктов, не имеющих круглогодичной связи 
с сетью автомобильных дорог общего пользования, на 2021 год</t>
  </si>
  <si>
    <t>иного межбюджетного трансферта местным бюджетам                      муниципальных образований в Республике Марий Эл, входящих 
в состав Йошкар-Олинской городской агломерации, в целях финансового обеспечения дорожной деятельности в отношении автомобильных дорог общего пользования местного значения 
в рамках реализации национального проекта 
"Безопасные и качественные автомобильные дороги"
 на 2021 год</t>
  </si>
  <si>
    <t xml:space="preserve">субсидий бюджетам муниципальных районов на реализацию мероприятий по улучшению жилищных условий граждан, проживающих на сельских территориях, в рамках государственной программы Республики Марий Эл "Комплексное развитие сельских территорий" на 2021 год </t>
  </si>
  <si>
    <t xml:space="preserve">субвенций, предоставляемых органам местного самоуправления                  для осуществления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                    на тепловую энергию (тепловую мощность), на 2021 год </t>
  </si>
  <si>
    <t>субвенций на осуществление органами местного самоуправления                     в Республике Марий Эл государственных полномочий Республики                                                     Марий Эл по организации мероприятий  при осуществлении деятельности по обращению с животными  без владельцев                                                                  на 2021 год</t>
  </si>
  <si>
    <t xml:space="preserve">Марийское сельское поселение </t>
  </si>
  <si>
    <t>Троицко-Посадское сельское поселение</t>
  </si>
  <si>
    <t>субсидий бюджетам муниципальных образований в Республике                                 Марий Эл на реализацию мероприятий по благоустройству сельских территорий на 2021 год</t>
  </si>
  <si>
    <t>Наименование городского                 (сельского) поселения</t>
  </si>
  <si>
    <t>Наименование муниципального образования</t>
  </si>
  <si>
    <t>приложения № 13</t>
  </si>
  <si>
    <t>субвенций бюджетам городских округов и муниципальных районов                                        на осуществление государственных полномочий по организации                                                       и осуществлению деятельности по опеке и попечительству в отношении несовершеннолетних граждан на 2021 год</t>
  </si>
  <si>
    <t>субвенций бюджетам городских округов и муниципальных районов         для осуществления органами местного самоуправления государственных полномочий по созданию и осуществлению деятельности комиссий                                                                        по делам несовершеннолетних и защите их прав в муниципальном образовании на 2021 год</t>
  </si>
  <si>
    <t>субвенций бюджетам городских округов и муниципальных районов                                     на осуществление государственных полномочий на государственную регистрацию актов гражданского состояния на 2021 год</t>
  </si>
  <si>
    <t>субвенций бюджетам городских округов и муниципальных районов                           на исполнение государственных полномочий по хранению, учету                                    и использованию архивных фондов и архивных документов, находящихся в собственности Республики Марий Эл и хранящихся                                      в муниципальных архивах на территории Республики Марий Эл,                                     на 2021 год</t>
  </si>
  <si>
    <t>субвенций  бюджетам городских округов на осуществление государственных полномочий Республики Марий Эл по проведению проверок при осуществлении лицензионного контроля в отношении юридических лиц и индивидуальных предпринимателей, осуществляющих деятельность по управлению многоквартирными домами на основании лицензии, на 2021 год</t>
  </si>
  <si>
    <t>субвенций бюджетам поселений в Республике Марий Эл 
из республиканского бюджета Республики Марий Эл 
на осуществление полномочий по первичному  воинскому учету                          на территориях, где отсутствуют военные комиссариаты, на 2021 год</t>
  </si>
  <si>
    <t xml:space="preserve">субсидий бюджетам муниципальных районов                                                         на создание в общеобразовательных организациях,
расположенных в сельской местности, условий для занятий
физической культурой и спортом на 2021 год
</t>
  </si>
  <si>
    <t>субвенций бюджетам городских округов и муниципальных районов                                                 в Республике Марий Эл 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организациях,                                                           на 2021 год</t>
  </si>
  <si>
    <t>субвенций бюджетам городских округов и муниципальных районов                                                                       на осуществление государственных полномочий по выплате компенсации затрат родителей (законных представителей)                                                                детей-инвалидов на обучение детей-инвалидов по основным общеобразовательным программам на дому на 2021 год</t>
  </si>
  <si>
    <t>субвенций бюджетам городских округов и муниципальных районов                             в Республике Марий Эл на 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на 2021 год</t>
  </si>
  <si>
    <t xml:space="preserve">субсидий бюджетам городских округов и муниципальных районов  на софинансирование расходных обязательств, возникающих при реализации мероприятий по благоустройству зданий муниципальных общеобразовательных организаций  в целях соблюдения требований к воздушно-тепловому режиму, водоснабжению и канализации на 2021 год      </t>
  </si>
  <si>
    <t>Наименование 
муниципального района</t>
  </si>
  <si>
    <t>Наименование                городского округа, 
муниципального района</t>
  </si>
  <si>
    <t>субвенций бюджетам городских округов и муниципальных районов на мероприятия 
по обеспечению жилыми помещениями детей-сирот и детей, оставшихся без попечения родителей, 
лиц из их числа по договорам найма специализированных жилых помещений на 2021 год</t>
  </si>
  <si>
    <t xml:space="preserve">                                 приложения № 13</t>
  </si>
  <si>
    <r>
      <t>приложения №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13</t>
    </r>
  </si>
  <si>
    <t>Наименование 
 муниципального района</t>
  </si>
  <si>
    <t>субсидий бюджетам муниципальных районов на реализацию мероприятий по содействию созданию в субъектах 
Российской Федерации (исходя из прогнозируемой потребности) новых мест в общеобразовательных организациях в рамках государственной программы Российской Федерации 
"Развитие образования" на 2021 год</t>
  </si>
  <si>
    <t>субсидий бюджетам муниципальных районов на создание 
новых мест в общеобразовательных организациях, 
расположенных в сельской местности и поселках городского типа, 
в рамках реализации регионального проекта 
"Современная школа" на 2021 год</t>
  </si>
  <si>
    <t xml:space="preserve">субсидий бюджетам городских округов и муниципальных районов 
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на 2021 год
</t>
  </si>
  <si>
    <t>субсидий бюджетам муниципальных районов на строительство и реконструкцию (модернизацию) объектов питьевого водоснабжения на 2021 год</t>
  </si>
  <si>
    <t>субсидий бюджетам городских округов и муниципальных районов на реализацию мероприятий 
по обеспечению устойчивого сокращения непригодного для проживания жилищного фонда 
на 2021 год</t>
  </si>
  <si>
    <t>субвенций бюджетам городских округов и муниципальных районов                                                                                                                                                                                      на осуществление передаваемых отдельных государственных полномочий                                                                                                            по постановке на учет и учету граждан, имеющих право на получение жилищной субсидии на приобретение или строительство жилых помещений в соответствии с Федеральным законом от 25 октября                 2002 года № 125-ФЗ "О жилищных субсидиях гражданам, выезжающим                                                                                    из районов Крайнего Севера и приравненных к ним местностей",                                                                                                                                                                                              на 2021 год</t>
  </si>
  <si>
    <t>субсидий бюджетам городских округов 
и муниципальных районов на предоставление молодым семьям социальных выплат на приобретение (строительство) жилья 
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
на 2021 год</t>
  </si>
  <si>
    <t xml:space="preserve">субсидий из республиканского бюджета Республики Марий Эл                бюджетам городских округов и муниципальных районов 
на обеспечение развития и укрепления материально-технической                   базы домов культуры в населенных пунктах 
с числом жителей до 50 тысяч человек на 2021 год </t>
  </si>
  <si>
    <t>Наименование городского округа,
 муниципального района</t>
  </si>
  <si>
    <t>иных межбюджетных трансфертов бюджетам городских округов и муниципальных районов на модернизацию инфраструктуры жилищно-коммунального хозяйства (строительство (реконструкцию) объектов водоснабжения, водоотведения, реконструкцию очистных сооружений канализации, объектов теплоснабжения и пр.) и строительство объектов инженерной инфраструктуры в целях жилищного строительства в рамках мероприятий индивидуальной программы социально-экономического развития Республики Марий Эл на 2020 - 2024 годы на 2021 год</t>
  </si>
  <si>
    <t>из них</t>
  </si>
  <si>
    <t>всего</t>
  </si>
  <si>
    <t>в том числе</t>
  </si>
  <si>
    <t>средства федерального бюджета</t>
  </si>
  <si>
    <t>средства республиканского бюджета</t>
  </si>
  <si>
    <t>Объем субсидии на 2021 год</t>
  </si>
  <si>
    <t>субсидий из республиканского бюджета Республики Марий Эл бюджетам городских округов и муниципальных районов в Республике Марий Эл на поддержку отрасли культуры на 2021 год</t>
  </si>
  <si>
    <t xml:space="preserve">                                                                ПРИЛОЖЕНИЕ № 13</t>
  </si>
  <si>
    <t xml:space="preserve">                                                            Республики Марий Эл на 2021 год</t>
  </si>
  <si>
    <t xml:space="preserve">                                                           и на плановый период 2022 и 2023 годов"</t>
  </si>
  <si>
    <t xml:space="preserve">                                                               от                     2020 года №     </t>
  </si>
  <si>
    <t>Таблица 3</t>
  </si>
  <si>
    <t>субсидий бюджетам муниципальных районов на формирование объема дотаций на выравнивание бюджетной обеспеченности поселений
в Республике Марий Эл на 2021 год</t>
  </si>
  <si>
    <t xml:space="preserve">Таблица 10 </t>
  </si>
  <si>
    <t>Таблица 13</t>
  </si>
  <si>
    <t xml:space="preserve">           Таблица 21</t>
  </si>
  <si>
    <t xml:space="preserve">           приложения №13</t>
  </si>
  <si>
    <t xml:space="preserve">           Таблица 22</t>
  </si>
  <si>
    <t>Таблица 39</t>
  </si>
  <si>
    <t>субвенций  бюджетам муниципальных районов на осуществление полномочий по расчету и предоставлению дотаций на выравнивание бюджетной обеспеченности поселений, расположенных в границах соответствующего муниципального района Республики Марий Эл,              на 2021 год</t>
  </si>
  <si>
    <t xml:space="preserve">                                Таблица 45</t>
  </si>
  <si>
    <t>Таблица 46</t>
  </si>
  <si>
    <t>Таблица 47</t>
  </si>
  <si>
    <t>Таблица 52</t>
  </si>
  <si>
    <t>Таблица 51</t>
  </si>
  <si>
    <t xml:space="preserve">субвенций, предоставляемых органам местного самоуправления городских округов и муниципальных районов в Республике Марий Эл для осуществления государственных полномочий по подготовке и проведению Всероссийской переписи населения 2020 года, на 2021 год </t>
  </si>
  <si>
    <t>дотаций на поддержку мер по обеспечению сбалансированности бюджетов городских округов и муниципальных районов на 2021 год</t>
  </si>
  <si>
    <t>Таблица 18</t>
  </si>
  <si>
    <t>субвенций бюджетам городского округа "Город Йошкар-Ола"
и муниципальных районов  в Республике Марий Эл                                         на финансирование расходов на осуществление государственных полномочий по предоставлению мер социальной поддержки                           по оплате жилищно-коммунальных услуг некоторым категориям граждан на 2021 год</t>
  </si>
  <si>
    <t>субвенций бюджетам городских округов и муниципальных районов                                    в Республике Марий Эл  на осуществление отдельных государственных полномочий по назначению и выплате единовременных пособий  
при передаче ребенка на воспитание в семью на 2021 год</t>
  </si>
  <si>
    <t xml:space="preserve">  приложения № 13</t>
  </si>
  <si>
    <t>субвенций  бюджетам  городских округов и  муниципальных районов                                                             в Республике Марий Эл  на финансирование расходов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
за счет средств республиканского бюджета Республики Марий Эл,                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 на 2021 год</t>
  </si>
  <si>
    <t>субсидий бюджетам городских округов и муниципальных районов на реализацию мероприятий 
по сокращению доли загрязненных сточных вод в рамках регионального проекта "Оздоровление Волги" 
на 2021 год</t>
  </si>
  <si>
    <t xml:space="preserve">субсидий бюджетам муниципальных образований 
в Республике Марий Эл на реализацию государственных программ субъектов Российской Федерации в области использования и охраны водных объектов (осуществление капитального ремонта гидротехнических сооружений,  находящихся в муниципальной собственности) на 2021 год </t>
  </si>
  <si>
    <t>субсидий из республиканского бюджета Республики Марий Эл бюджетам муниципальных районов в Республике Марий Эл 
на проведение кадастровых работ по образованию земельных участков сельскохозяйственного назначения в счет земельных долей муниципальной собственности
на 2021 год</t>
  </si>
  <si>
    <t>субсидий  из республиканского бюджета Республики Марий Эл бюджетам городских округов, городских и сельских поселений
в Республике Марий Эл на софинансирование проектов                                      и программ развития территорий муниципальных образований                    в Республике Марий Эл, основанных на местных инициативах,                               на 2021 год</t>
  </si>
  <si>
    <t xml:space="preserve">реконструкция учреждений культурно-досугового типа 
в сельской местности </t>
  </si>
  <si>
    <t>республиканско-го бюджета Республики               Марий Эл</t>
  </si>
  <si>
    <t>Фонда содействия реформированию жилищно-коммунального хозяйства</t>
  </si>
  <si>
    <t>субсидий из республиканского бюджета Республики Марий Эл бюджетам муниципальных образований в Республике Марий Эл 
на реализацию программ формирования современной городской среды 
на 2021 год</t>
  </si>
  <si>
    <t>субвенций из республиканского бюджета Республики Марий Эл местным бюджетам на обеспечение государственных гарантий реализации прав 
на получение общедоступного и бесплатного дошкольного, начального общего, основного общего, среднего общего образования
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2021 год</t>
  </si>
  <si>
    <t>субвенций бюджетам городских округов и муниципальных районов                         в Республике Марий Эл на 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 
на 2021 год</t>
  </si>
  <si>
    <t>субвенций из республиканского бюджета Республики Марий Эл местным бюджетам на обеспечение государственных гарантий реализации прав 
на получение общедоступного и бесплатного дошкольного образования 
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2021 год</t>
  </si>
  <si>
    <t>Русскошойское сельское поселение</t>
  </si>
  <si>
    <t>иных межбюджетных трансфертов из республиканского бюджета Республики Марий Эл бюджетам муниципальных образований  Республики Марий Эл на финансовое обеспечение расходов 
по реализации проектов создания комфортной городской среды в малых  городах и исторических поселениях в рамках проведения Всероссийского конкурса лучших проектов создания комфортной городской среды 
на 2021 год</t>
  </si>
  <si>
    <t>___________________</t>
  </si>
  <si>
    <t>дотаций на выравнивание бюджетной обеспеченности городских округов
и муниципальных районов на 2021 год</t>
  </si>
  <si>
    <t>субсидий бюджетам городских округов и муниципальных районов            на  организацию отдыха детей и их оздоровление в каникулярное время 
на 2021 год</t>
  </si>
  <si>
    <t>субвенций бюджетам городских округов и муниципальных районов                               на осуществление переданных отдельных государственных полномочий 
по организации и обеспечению отдыха и оздоровления детей, обучающихся в муниципальных общеобразовательных организациях, 
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
в период их пребывания в организациях отдыха детей и их оздоровления 
на 2021 год</t>
  </si>
  <si>
    <t>субвенций бюджетам городских округов и муниципальных районов                               на осуществление переданных отдельных государственных полномочий 
по организации и обеспечению отдыха и оздоровления детей, обучающихся в муниципальных общеобразовательных организациях, 
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
в период их пребывания в организациях отдыха детей и их оздоровления на 2021 год</t>
  </si>
  <si>
    <t>субвенций бюджетам городских округов и муниципальных районов                       в Республике Марий Эл на осуществление государственных полномочий по предоставлению мер социальной поддержки по оплате  жилищно-коммунальных услуг детям-сиротам и детям, оставшимся без попечения родителей, 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Эл, на 2021 год</t>
  </si>
  <si>
    <t>субвенций бюджетам городских округов и муниципальных районов 
 на осуществление отдельных государственных полномочий                                             по созданию административных комиссий на 2021 год</t>
  </si>
  <si>
    <t>субвенций бюджетам городских округов и муниципальных районов                 в Республике Марий Эл на осуществление переданных государственных полномочий по составлению (изменению) списков кандидатов 
в присяжные заседатели федеральных судов общей юрисдикции 
в Российской Федерации на 2021 год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</si>
</sst>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.0"/>
    <numFmt numFmtId="166" formatCode="#,##0.000"/>
    <numFmt numFmtId="167" formatCode="#,##0.00000"/>
    <numFmt numFmtId="168" formatCode="#,##0.00000_ ;\-#,##0.00000\ 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.8"/>
      <name val="Times New Roman"/>
      <family val="1"/>
    </font>
    <font>
      <b/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4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2" fillId="3" borderId="0" xfId="0" applyFont="1" applyFill="1"/>
    <xf numFmtId="164" fontId="2" fillId="3" borderId="0" xfId="0" applyNumberFormat="1" applyFont="1" applyFill="1"/>
    <xf numFmtId="0" fontId="2" fillId="0" borderId="0" xfId="0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0" fillId="0" borderId="0" xfId="0" applyFill="1"/>
    <xf numFmtId="0" fontId="2" fillId="0" borderId="0" xfId="1" applyFont="1" applyFill="1" applyBorder="1" applyAlignment="1">
      <alignment vertical="center" wrapText="1"/>
    </xf>
    <xf numFmtId="164" fontId="9" fillId="3" borderId="0" xfId="0" applyNumberFormat="1" applyFont="1" applyFill="1"/>
    <xf numFmtId="0" fontId="3" fillId="3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vertical="top" wrapText="1"/>
    </xf>
    <xf numFmtId="166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0" fillId="3" borderId="0" xfId="0" applyFill="1"/>
    <xf numFmtId="164" fontId="2" fillId="3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horizontal="justify" vertical="top" wrapText="1"/>
    </xf>
    <xf numFmtId="4" fontId="2" fillId="3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4" borderId="0" xfId="0" applyFont="1" applyFill="1"/>
    <xf numFmtId="0" fontId="2" fillId="3" borderId="0" xfId="0" applyFont="1" applyFill="1" applyAlignment="1"/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64" fontId="2" fillId="3" borderId="0" xfId="0" applyNumberFormat="1" applyFont="1" applyFill="1" applyAlignment="1">
      <alignment horizontal="right"/>
    </xf>
    <xf numFmtId="0" fontId="2" fillId="3" borderId="0" xfId="0" applyFont="1" applyFill="1" applyBorder="1" applyAlignment="1">
      <alignment horizontal="justify" vertical="top" wrapText="1"/>
    </xf>
    <xf numFmtId="164" fontId="2" fillId="3" borderId="0" xfId="0" applyNumberFormat="1" applyFont="1" applyFill="1" applyAlignment="1">
      <alignment horizontal="right" vertical="top" wrapText="1"/>
    </xf>
    <xf numFmtId="164" fontId="9" fillId="0" borderId="0" xfId="0" applyNumberFormat="1" applyFont="1" applyFill="1"/>
    <xf numFmtId="0" fontId="3" fillId="3" borderId="0" xfId="0" applyFont="1" applyFill="1"/>
    <xf numFmtId="0" fontId="2" fillId="3" borderId="0" xfId="0" applyFont="1" applyFill="1" applyBorder="1" applyAlignment="1">
      <alignment horizontal="center"/>
    </xf>
    <xf numFmtId="165" fontId="2" fillId="3" borderId="0" xfId="0" applyNumberFormat="1" applyFont="1" applyFill="1" applyAlignment="1">
      <alignment horizontal="center" vertical="top" wrapText="1"/>
    </xf>
    <xf numFmtId="164" fontId="2" fillId="3" borderId="0" xfId="0" applyNumberFormat="1" applyFont="1" applyFill="1" applyBorder="1" applyAlignment="1">
      <alignment horizontal="right"/>
    </xf>
    <xf numFmtId="0" fontId="2" fillId="3" borderId="7" xfId="0" applyFont="1" applyFill="1" applyBorder="1" applyAlignment="1">
      <alignment horizontal="right" vertical="top" wrapText="1"/>
    </xf>
    <xf numFmtId="4" fontId="2" fillId="3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Alignment="1">
      <alignment horizontal="right" vertical="top" wrapText="1"/>
    </xf>
    <xf numFmtId="4" fontId="10" fillId="0" borderId="0" xfId="0" applyNumberFormat="1" applyFont="1" applyFill="1"/>
    <xf numFmtId="16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167" fontId="2" fillId="0" borderId="0" xfId="0" applyNumberFormat="1" applyFont="1" applyFill="1" applyAlignment="1">
      <alignment vertical="top" wrapText="1"/>
    </xf>
    <xf numFmtId="167" fontId="2" fillId="3" borderId="0" xfId="0" applyNumberFormat="1" applyFont="1" applyFill="1" applyAlignment="1">
      <alignment vertical="top" wrapText="1"/>
    </xf>
    <xf numFmtId="0" fontId="2" fillId="4" borderId="0" xfId="0" applyFont="1" applyFill="1" applyAlignment="1">
      <alignment horizontal="center"/>
    </xf>
    <xf numFmtId="0" fontId="2" fillId="0" borderId="7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165" fontId="9" fillId="0" borderId="0" xfId="0" applyNumberFormat="1" applyFont="1" applyFill="1"/>
    <xf numFmtId="164" fontId="9" fillId="2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right"/>
    </xf>
    <xf numFmtId="164" fontId="9" fillId="0" borderId="0" xfId="0" applyNumberFormat="1" applyFont="1" applyFill="1" applyBorder="1"/>
    <xf numFmtId="4" fontId="2" fillId="3" borderId="0" xfId="0" applyNumberFormat="1" applyFont="1" applyFill="1" applyBorder="1" applyAlignment="1">
      <alignment horizontal="right"/>
    </xf>
    <xf numFmtId="0" fontId="0" fillId="0" borderId="0" xfId="0" applyBorder="1"/>
    <xf numFmtId="0" fontId="3" fillId="0" borderId="0" xfId="0" applyFont="1" applyFill="1" applyBorder="1" applyAlignment="1">
      <alignment horizontal="center" vertical="top" wrapText="1"/>
    </xf>
    <xf numFmtId="167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4" fontId="2" fillId="3" borderId="0" xfId="0" applyNumberFormat="1" applyFont="1" applyFill="1" applyBorder="1" applyAlignment="1">
      <alignment horizontal="left" vertical="top" wrapText="1"/>
    </xf>
    <xf numFmtId="167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justify" wrapText="1"/>
    </xf>
    <xf numFmtId="167" fontId="2" fillId="0" borderId="0" xfId="0" applyNumberFormat="1" applyFont="1" applyFill="1" applyAlignment="1">
      <alignment wrapText="1"/>
    </xf>
    <xf numFmtId="0" fontId="2" fillId="0" borderId="0" xfId="4" applyFont="1" applyFill="1" applyAlignment="1">
      <alignment vertical="top" wrapText="1"/>
    </xf>
    <xf numFmtId="164" fontId="2" fillId="0" borderId="0" xfId="4" applyNumberFormat="1" applyFont="1" applyFill="1" applyAlignment="1">
      <alignment vertical="top" wrapText="1"/>
    </xf>
    <xf numFmtId="0" fontId="11" fillId="0" borderId="0" xfId="4" applyFont="1" applyAlignment="1">
      <alignment vertical="center" wrapText="1"/>
    </xf>
    <xf numFmtId="0" fontId="11" fillId="0" borderId="0" xfId="4" applyFont="1" applyAlignment="1">
      <alignment horizontal="center" vertical="center" wrapText="1"/>
    </xf>
    <xf numFmtId="4" fontId="11" fillId="0" borderId="0" xfId="4" applyNumberFormat="1" applyFont="1" applyAlignment="1">
      <alignment horizontal="center" vertical="center" wrapText="1"/>
    </xf>
    <xf numFmtId="0" fontId="13" fillId="0" borderId="0" xfId="0" applyFont="1"/>
    <xf numFmtId="0" fontId="14" fillId="0" borderId="0" xfId="0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vertical="center"/>
    </xf>
    <xf numFmtId="0" fontId="1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6" fillId="0" borderId="0" xfId="0" applyFont="1" applyFill="1" applyAlignment="1">
      <alignment wrapText="1"/>
    </xf>
    <xf numFmtId="167" fontId="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0" fillId="0" borderId="0" xfId="0" applyAlignment="1"/>
    <xf numFmtId="4" fontId="10" fillId="0" borderId="0" xfId="0" applyNumberFormat="1" applyFont="1" applyFill="1" applyAlignment="1"/>
    <xf numFmtId="0" fontId="2" fillId="0" borderId="2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3" borderId="7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65" fontId="9" fillId="3" borderId="0" xfId="0" applyNumberFormat="1" applyFont="1" applyFill="1"/>
    <xf numFmtId="166" fontId="2" fillId="3" borderId="0" xfId="0" applyNumberFormat="1" applyFont="1" applyFill="1" applyAlignment="1">
      <alignment horizontal="right" vertical="top" wrapText="1"/>
    </xf>
    <xf numFmtId="2" fontId="2" fillId="3" borderId="0" xfId="0" applyNumberFormat="1" applyFont="1" applyFill="1"/>
    <xf numFmtId="164" fontId="9" fillId="3" borderId="0" xfId="0" applyNumberFormat="1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wrapText="1"/>
    </xf>
    <xf numFmtId="165" fontId="2" fillId="0" borderId="0" xfId="0" applyNumberFormat="1" applyFont="1" applyFill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/>
    </xf>
    <xf numFmtId="167" fontId="7" fillId="3" borderId="0" xfId="0" applyNumberFormat="1" applyFont="1" applyFill="1" applyAlignment="1">
      <alignment horizontal="right" vertical="top" wrapText="1"/>
    </xf>
    <xf numFmtId="0" fontId="7" fillId="3" borderId="0" xfId="0" applyFont="1" applyFill="1" applyAlignment="1">
      <alignment vertical="top"/>
    </xf>
    <xf numFmtId="167" fontId="7" fillId="0" borderId="0" xfId="0" applyNumberFormat="1" applyFont="1" applyFill="1" applyAlignment="1">
      <alignment horizontal="right" vertical="top" wrapText="1"/>
    </xf>
    <xf numFmtId="0" fontId="7" fillId="0" borderId="0" xfId="0" applyFont="1" applyFill="1" applyAlignment="1">
      <alignment wrapText="1"/>
    </xf>
    <xf numFmtId="167" fontId="0" fillId="0" borderId="0" xfId="0" applyNumberFormat="1" applyFill="1"/>
    <xf numFmtId="0" fontId="2" fillId="0" borderId="7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/>
    <xf numFmtId="0" fontId="14" fillId="0" borderId="0" xfId="0" applyFont="1" applyFill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7" fontId="15" fillId="0" borderId="0" xfId="0" applyNumberFormat="1" applyFont="1" applyFill="1" applyAlignment="1">
      <alignment horizontal="right" vertical="top" wrapText="1"/>
    </xf>
    <xf numFmtId="0" fontId="15" fillId="0" borderId="0" xfId="0" applyFont="1" applyFill="1" applyAlignment="1">
      <alignment vertical="top" wrapText="1"/>
    </xf>
    <xf numFmtId="167" fontId="2" fillId="0" borderId="0" xfId="0" applyNumberFormat="1" applyFont="1" applyFill="1" applyAlignment="1">
      <alignment horizontal="right" vertical="top"/>
    </xf>
    <xf numFmtId="167" fontId="15" fillId="0" borderId="0" xfId="0" applyNumberFormat="1" applyFont="1" applyFill="1" applyAlignment="1">
      <alignment vertical="top" wrapText="1"/>
    </xf>
    <xf numFmtId="167" fontId="20" fillId="0" borderId="0" xfId="0" applyNumberFormat="1" applyFont="1" applyFill="1" applyAlignment="1">
      <alignment vertical="top" wrapText="1"/>
    </xf>
    <xf numFmtId="167" fontId="2" fillId="0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right" vertical="top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justify"/>
    </xf>
    <xf numFmtId="164" fontId="2" fillId="0" borderId="0" xfId="0" applyNumberFormat="1" applyFont="1" applyFill="1" applyAlignment="1">
      <alignment horizontal="right" vertical="justify"/>
    </xf>
    <xf numFmtId="0" fontId="2" fillId="0" borderId="0" xfId="0" applyFont="1" applyFill="1" applyBorder="1" applyAlignment="1">
      <alignment vertical="justify"/>
    </xf>
    <xf numFmtId="0" fontId="6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right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4" applyFont="1" applyFill="1" applyAlignment="1">
      <alignment horizontal="right" vertical="top" wrapText="1"/>
    </xf>
    <xf numFmtId="0" fontId="2" fillId="0" borderId="0" xfId="4" applyFont="1" applyFill="1" applyAlignment="1">
      <alignment horizontal="center"/>
    </xf>
    <xf numFmtId="0" fontId="2" fillId="0" borderId="0" xfId="4" applyFont="1" applyFill="1" applyAlignment="1">
      <alignment horizontal="right"/>
    </xf>
    <xf numFmtId="0" fontId="3" fillId="0" borderId="0" xfId="4" applyFont="1" applyFill="1" applyBorder="1" applyAlignment="1">
      <alignment horizontal="center" vertical="top" wrapText="1"/>
    </xf>
    <xf numFmtId="0" fontId="3" fillId="0" borderId="0" xfId="4" applyFont="1" applyFill="1" applyAlignment="1">
      <alignment horizontal="center" vertical="top" wrapText="1"/>
    </xf>
    <xf numFmtId="0" fontId="2" fillId="0" borderId="0" xfId="4" applyFont="1" applyFill="1" applyBorder="1" applyAlignment="1">
      <alignment horizontal="right" vertical="top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justify" vertical="top" wrapText="1"/>
    </xf>
    <xf numFmtId="164" fontId="2" fillId="0" borderId="0" xfId="4" applyNumberFormat="1" applyFont="1" applyFill="1" applyBorder="1" applyAlignment="1">
      <alignment horizontal="justify" vertical="top" wrapText="1"/>
    </xf>
    <xf numFmtId="164" fontId="2" fillId="0" borderId="0" xfId="4" applyNumberFormat="1" applyFont="1" applyFill="1" applyBorder="1" applyAlignment="1">
      <alignment horizontal="right" vertical="top" wrapText="1"/>
    </xf>
    <xf numFmtId="0" fontId="2" fillId="3" borderId="0" xfId="4" applyFont="1" applyFill="1" applyBorder="1" applyAlignment="1"/>
    <xf numFmtId="167" fontId="2" fillId="0" borderId="0" xfId="4" applyNumberFormat="1" applyFont="1" applyFill="1" applyBorder="1" applyAlignment="1">
      <alignment horizontal="right" vertical="top" wrapText="1"/>
    </xf>
    <xf numFmtId="167" fontId="2" fillId="0" borderId="0" xfId="2" applyNumberFormat="1" applyFont="1" applyFill="1" applyBorder="1" applyAlignment="1"/>
    <xf numFmtId="167" fontId="2" fillId="0" borderId="0" xfId="2" applyNumberFormat="1" applyFont="1" applyFill="1" applyBorder="1"/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Border="1" applyAlignment="1">
      <alignment horizontal="right" vertical="top" wrapText="1"/>
    </xf>
    <xf numFmtId="0" fontId="2" fillId="3" borderId="6" xfId="0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justify" vertical="top" wrapText="1"/>
    </xf>
    <xf numFmtId="164" fontId="2" fillId="3" borderId="0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/>
    <xf numFmtId="167" fontId="2" fillId="3" borderId="0" xfId="0" applyNumberFormat="1" applyFont="1" applyFill="1" applyBorder="1" applyAlignment="1">
      <alignment horizontal="right" vertical="top" wrapText="1"/>
    </xf>
    <xf numFmtId="167" fontId="2" fillId="3" borderId="0" xfId="0" applyNumberFormat="1" applyFont="1" applyFill="1" applyAlignment="1">
      <alignment horizontal="right" vertical="top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wrapText="1"/>
    </xf>
    <xf numFmtId="167" fontId="2" fillId="3" borderId="0" xfId="0" applyNumberFormat="1" applyFont="1" applyFill="1" applyBorder="1" applyAlignment="1">
      <alignment horizontal="right" wrapText="1"/>
    </xf>
    <xf numFmtId="167" fontId="2" fillId="3" borderId="0" xfId="2" applyNumberFormat="1" applyFont="1" applyFill="1" applyBorder="1" applyAlignment="1">
      <alignment horizontal="right"/>
    </xf>
    <xf numFmtId="0" fontId="2" fillId="3" borderId="0" xfId="0" applyFont="1" applyFill="1" applyAlignment="1">
      <alignment horizontal="justify" wrapText="1"/>
    </xf>
    <xf numFmtId="167" fontId="2" fillId="3" borderId="0" xfId="0" applyNumberFormat="1" applyFont="1" applyFill="1" applyAlignment="1">
      <alignment horizontal="right" wrapText="1"/>
    </xf>
    <xf numFmtId="0" fontId="2" fillId="0" borderId="0" xfId="0" applyFont="1" applyFill="1" applyBorder="1" applyAlignment="1">
      <alignment horizontal="right" vertical="top" wrapText="1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7" fontId="2" fillId="3" borderId="0" xfId="4" applyNumberFormat="1" applyFont="1" applyFill="1" applyBorder="1" applyAlignment="1">
      <alignment horizontal="right" vertical="top" wrapText="1"/>
    </xf>
    <xf numFmtId="167" fontId="2" fillId="3" borderId="0" xfId="2" applyNumberFormat="1" applyFont="1" applyFill="1" applyBorder="1" applyAlignment="1"/>
    <xf numFmtId="167" fontId="2" fillId="3" borderId="0" xfId="2" applyNumberFormat="1" applyFont="1" applyFill="1" applyBorder="1"/>
    <xf numFmtId="0" fontId="5" fillId="3" borderId="0" xfId="0" applyFont="1" applyFill="1"/>
    <xf numFmtId="0" fontId="3" fillId="3" borderId="0" xfId="1" applyFont="1" applyFill="1" applyAlignment="1">
      <alignment horizontal="center" vertical="top" wrapText="1"/>
    </xf>
    <xf numFmtId="0" fontId="2" fillId="3" borderId="0" xfId="0" applyFont="1" applyFill="1" applyBorder="1" applyAlignment="1">
      <alignment horizontal="right" vertical="top"/>
    </xf>
    <xf numFmtId="0" fontId="2" fillId="3" borderId="2" xfId="4" applyFont="1" applyFill="1" applyBorder="1" applyAlignment="1">
      <alignment horizontal="center" vertical="center" wrapText="1"/>
    </xf>
    <xf numFmtId="1" fontId="2" fillId="3" borderId="5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1" fontId="2" fillId="3" borderId="2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0" fontId="2" fillId="3" borderId="0" xfId="4" applyFont="1" applyFill="1" applyAlignment="1">
      <alignment horizontal="justify" wrapText="1"/>
    </xf>
    <xf numFmtId="167" fontId="2" fillId="3" borderId="0" xfId="4" applyNumberFormat="1" applyFont="1" applyFill="1" applyAlignment="1">
      <alignment horizontal="right" wrapText="1"/>
    </xf>
    <xf numFmtId="4" fontId="2" fillId="3" borderId="0" xfId="0" applyNumberFormat="1" applyFont="1" applyFill="1" applyAlignment="1">
      <alignment horizontal="right" wrapText="1"/>
    </xf>
    <xf numFmtId="0" fontId="16" fillId="3" borderId="0" xfId="0" applyFont="1" applyFill="1" applyAlignment="1">
      <alignment vertical="center" wrapText="1"/>
    </xf>
    <xf numFmtId="0" fontId="18" fillId="3" borderId="0" xfId="0" applyFont="1" applyFill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49" fontId="16" fillId="3" borderId="0" xfId="0" applyNumberFormat="1" applyFont="1" applyFill="1" applyBorder="1" applyAlignment="1">
      <alignment horizontal="left" vertical="center" wrapText="1"/>
    </xf>
    <xf numFmtId="168" fontId="16" fillId="3" borderId="0" xfId="0" applyNumberFormat="1" applyFont="1" applyFill="1" applyBorder="1" applyAlignment="1">
      <alignment horizontal="right" vertical="center" wrapText="1"/>
    </xf>
    <xf numFmtId="0" fontId="16" fillId="3" borderId="0" xfId="0" applyFont="1" applyFill="1" applyBorder="1" applyAlignment="1">
      <alignment wrapText="1"/>
    </xf>
    <xf numFmtId="167" fontId="16" fillId="3" borderId="0" xfId="0" applyNumberFormat="1" applyFont="1" applyFill="1" applyBorder="1" applyAlignment="1">
      <alignment horizontal="right" wrapText="1"/>
    </xf>
    <xf numFmtId="167" fontId="2" fillId="3" borderId="0" xfId="0" applyNumberFormat="1" applyFont="1" applyFill="1" applyAlignment="1">
      <alignment vertical="center" wrapText="1"/>
    </xf>
    <xf numFmtId="167" fontId="16" fillId="3" borderId="0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3" borderId="2" xfId="4" applyFont="1" applyFill="1" applyBorder="1" applyAlignment="1">
      <alignment horizontal="center" vertical="center" wrapText="1"/>
    </xf>
    <xf numFmtId="167" fontId="2" fillId="3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2" fillId="3" borderId="0" xfId="4" applyFont="1" applyFill="1" applyAlignment="1">
      <alignment horizontal="center"/>
    </xf>
    <xf numFmtId="0" fontId="2" fillId="3" borderId="0" xfId="4" applyFont="1" applyFill="1" applyBorder="1" applyAlignment="1">
      <alignment horizontal="center"/>
    </xf>
    <xf numFmtId="0" fontId="2" fillId="3" borderId="0" xfId="4" applyFont="1" applyFill="1" applyBorder="1"/>
    <xf numFmtId="0" fontId="2" fillId="3" borderId="0" xfId="4" applyFont="1" applyFill="1" applyBorder="1" applyAlignment="1">
      <alignment horizontal="right" vertical="top"/>
    </xf>
    <xf numFmtId="168" fontId="21" fillId="0" borderId="0" xfId="0" applyNumberFormat="1" applyFont="1" applyFill="1" applyBorder="1"/>
    <xf numFmtId="0" fontId="22" fillId="0" borderId="7" xfId="0" applyFont="1" applyFill="1" applyBorder="1" applyAlignment="1">
      <alignment horizontal="right" vertical="center"/>
    </xf>
    <xf numFmtId="0" fontId="21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8" fontId="21" fillId="3" borderId="0" xfId="0" applyNumberFormat="1" applyFont="1" applyFill="1" applyBorder="1"/>
    <xf numFmtId="168" fontId="21" fillId="0" borderId="0" xfId="0" applyNumberFormat="1" applyFont="1"/>
    <xf numFmtId="0" fontId="3" fillId="3" borderId="0" xfId="4" applyFont="1" applyFill="1" applyAlignment="1">
      <alignment horizontal="center" vertical="top" wrapText="1"/>
    </xf>
    <xf numFmtId="0" fontId="6" fillId="3" borderId="0" xfId="4" applyFont="1" applyFill="1" applyBorder="1" applyAlignment="1">
      <alignment horizontal="right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/>
    <xf numFmtId="164" fontId="2" fillId="3" borderId="0" xfId="0" applyNumberFormat="1" applyFont="1" applyFill="1" applyBorder="1" applyAlignment="1">
      <alignment vertical="center"/>
    </xf>
    <xf numFmtId="164" fontId="2" fillId="3" borderId="0" xfId="0" applyNumberFormat="1" applyFont="1" applyFill="1" applyAlignment="1"/>
    <xf numFmtId="164" fontId="2" fillId="3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3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top"/>
    </xf>
    <xf numFmtId="167" fontId="2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3" fillId="3" borderId="0" xfId="1" applyFont="1" applyFill="1" applyAlignment="1">
      <alignment horizontal="center" vertical="top" wrapText="1"/>
    </xf>
    <xf numFmtId="0" fontId="21" fillId="0" borderId="5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" fillId="0" borderId="0" xfId="4" applyFont="1" applyFill="1" applyAlignment="1">
      <alignment horizontal="justify" wrapText="1"/>
    </xf>
    <xf numFmtId="167" fontId="2" fillId="0" borderId="0" xfId="4" applyNumberFormat="1" applyFont="1" applyFill="1" applyAlignment="1">
      <alignment horizontal="right" wrapText="1"/>
    </xf>
    <xf numFmtId="167" fontId="2" fillId="3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Alignment="1">
      <alignment horizontal="right" wrapText="1"/>
    </xf>
    <xf numFmtId="0" fontId="2" fillId="3" borderId="2" xfId="4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/>
    </xf>
    <xf numFmtId="0" fontId="2" fillId="3" borderId="7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top" wrapText="1"/>
    </xf>
    <xf numFmtId="0" fontId="2" fillId="0" borderId="7" xfId="0" applyFont="1" applyFill="1" applyBorder="1" applyAlignment="1">
      <alignment horizontal="right" vertical="top"/>
    </xf>
    <xf numFmtId="0" fontId="2" fillId="3" borderId="7" xfId="0" applyFont="1" applyFill="1" applyBorder="1" applyAlignment="1">
      <alignment horizontal="right" vertical="top"/>
    </xf>
    <xf numFmtId="0" fontId="2" fillId="3" borderId="0" xfId="0" applyFont="1" applyFill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167" fontId="2" fillId="0" borderId="0" xfId="0" applyNumberFormat="1" applyFont="1" applyFill="1" applyAlignment="1">
      <alignment horizontal="right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Border="1" applyAlignment="1">
      <alignment horizontal="right" vertical="top" wrapText="1"/>
    </xf>
    <xf numFmtId="0" fontId="2" fillId="0" borderId="0" xfId="4" applyFont="1" applyFill="1" applyAlignment="1">
      <alignment horizontal="center" vertical="top" wrapText="1"/>
    </xf>
    <xf numFmtId="0" fontId="3" fillId="0" borderId="0" xfId="4" applyFont="1" applyFill="1" applyBorder="1" applyAlignment="1">
      <alignment horizontal="center" vertical="top" wrapText="1"/>
    </xf>
    <xf numFmtId="0" fontId="3" fillId="0" borderId="0" xfId="4" applyFont="1" applyFill="1" applyAlignment="1">
      <alignment horizontal="center" vertical="top" wrapText="1"/>
    </xf>
    <xf numFmtId="0" fontId="2" fillId="0" borderId="11" xfId="4" applyFont="1" applyFill="1" applyBorder="1" applyAlignment="1">
      <alignment horizontal="center" vertical="center" wrapText="1"/>
    </xf>
    <xf numFmtId="0" fontId="2" fillId="0" borderId="12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6" fillId="3" borderId="0" xfId="4" applyFont="1" applyFill="1" applyBorder="1" applyAlignment="1">
      <alignment horizontal="right"/>
    </xf>
    <xf numFmtId="0" fontId="3" fillId="3" borderId="0" xfId="4" applyFont="1" applyFill="1" applyAlignment="1">
      <alignment horizontal="center" vertical="top" wrapText="1"/>
    </xf>
    <xf numFmtId="0" fontId="3" fillId="3" borderId="0" xfId="1" applyFont="1" applyFill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" fillId="3" borderId="11" xfId="4" applyFont="1" applyFill="1" applyBorder="1" applyAlignment="1">
      <alignment horizontal="center" vertical="center" wrapText="1"/>
    </xf>
    <xf numFmtId="0" fontId="2" fillId="3" borderId="12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2" fillId="3" borderId="5" xfId="4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right" vertical="top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right" wrapText="1"/>
    </xf>
    <xf numFmtId="0" fontId="18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164" fontId="2" fillId="3" borderId="0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</cellXfs>
  <cellStyles count="5">
    <cellStyle name="Обычный" xfId="0" builtinId="0"/>
    <cellStyle name="Обычный 2" xfId="4"/>
    <cellStyle name="Обычный_Лист1" xfId="1"/>
    <cellStyle name="Обычный_Реестр потребности средств на возмещение расходов по оплате ЖКУ детям-сиротам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6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6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5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4.bin"/><Relationship Id="rId1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5" Type="http://schemas.openxmlformats.org/officeDocument/2006/relationships/printerSettings" Target="../printerSettings/printerSettings102.bin"/><Relationship Id="rId4" Type="http://schemas.openxmlformats.org/officeDocument/2006/relationships/printerSettings" Target="../printerSettings/printerSettings10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919"/>
  <sheetViews>
    <sheetView view="pageBreakPreview" topLeftCell="A775" zoomScale="90" zoomScaleNormal="100" zoomScaleSheetLayoutView="90" workbookViewId="0">
      <selection activeCell="F789" sqref="F789"/>
    </sheetView>
  </sheetViews>
  <sheetFormatPr defaultRowHeight="18.75"/>
  <cols>
    <col min="1" max="1" width="67.140625" style="37" customWidth="1"/>
    <col min="2" max="2" width="20.140625" style="61" customWidth="1"/>
    <col min="3" max="3" width="13.5703125" style="1" customWidth="1"/>
    <col min="4" max="4" width="9" style="3" customWidth="1"/>
    <col min="5" max="5" width="9.140625" style="1" customWidth="1"/>
    <col min="6" max="6" width="11.42578125" style="1" customWidth="1"/>
    <col min="7" max="7" width="9.7109375" style="1" bestFit="1" customWidth="1"/>
    <col min="8" max="16384" width="9.140625" style="1"/>
  </cols>
  <sheetData>
    <row r="1" spans="1:5" s="7" customFormat="1" ht="20.25" customHeight="1">
      <c r="A1" s="346" t="s">
        <v>284</v>
      </c>
      <c r="B1" s="346"/>
      <c r="D1" s="8"/>
    </row>
    <row r="2" spans="1:5" s="7" customFormat="1" ht="20.100000000000001" customHeight="1">
      <c r="A2" s="346" t="s">
        <v>5</v>
      </c>
      <c r="B2" s="346"/>
      <c r="D2" s="8"/>
    </row>
    <row r="3" spans="1:5" s="7" customFormat="1" ht="20.100000000000001" customHeight="1">
      <c r="A3" s="346" t="s">
        <v>23</v>
      </c>
      <c r="B3" s="346"/>
      <c r="D3" s="8"/>
    </row>
    <row r="4" spans="1:5" s="7" customFormat="1" ht="20.100000000000001" customHeight="1">
      <c r="A4" s="346" t="s">
        <v>285</v>
      </c>
      <c r="B4" s="346"/>
      <c r="D4" s="8"/>
    </row>
    <row r="5" spans="1:5" s="7" customFormat="1" ht="20.100000000000001" customHeight="1">
      <c r="A5" s="346" t="s">
        <v>286</v>
      </c>
      <c r="B5" s="346"/>
      <c r="D5" s="8"/>
    </row>
    <row r="6" spans="1:5" s="7" customFormat="1" ht="20.100000000000001" customHeight="1">
      <c r="A6" s="345" t="s">
        <v>287</v>
      </c>
      <c r="B6" s="345"/>
      <c r="D6" s="8"/>
    </row>
    <row r="7" spans="1:5" s="7" customFormat="1" ht="50.1" customHeight="1">
      <c r="A7" s="38"/>
      <c r="B7" s="22"/>
      <c r="D7" s="8"/>
    </row>
    <row r="8" spans="1:5" s="7" customFormat="1">
      <c r="A8" s="38"/>
      <c r="B8" s="22" t="s">
        <v>6</v>
      </c>
      <c r="D8" s="8"/>
    </row>
    <row r="9" spans="1:5" s="7" customFormat="1">
      <c r="A9" s="38"/>
      <c r="B9" s="22" t="s">
        <v>249</v>
      </c>
      <c r="D9" s="8"/>
    </row>
    <row r="10" spans="1:5" s="7" customFormat="1" ht="50.1" customHeight="1">
      <c r="A10" s="38"/>
      <c r="B10" s="22"/>
      <c r="D10" s="8"/>
    </row>
    <row r="11" spans="1:5" s="7" customFormat="1">
      <c r="A11" s="342" t="s">
        <v>0</v>
      </c>
      <c r="B11" s="342"/>
      <c r="D11" s="8"/>
    </row>
    <row r="12" spans="1:5" s="7" customFormat="1" ht="3.75" customHeight="1">
      <c r="A12" s="295"/>
      <c r="B12" s="45"/>
      <c r="D12" s="8"/>
    </row>
    <row r="13" spans="1:5" s="7" customFormat="1" ht="36.75" customHeight="1">
      <c r="A13" s="340" t="s">
        <v>323</v>
      </c>
      <c r="B13" s="340"/>
      <c r="D13" s="8"/>
      <c r="E13" s="301"/>
    </row>
    <row r="14" spans="1:5" s="7" customFormat="1" ht="50.1" customHeight="1">
      <c r="A14" s="38"/>
      <c r="B14" s="22"/>
      <c r="D14" s="8"/>
    </row>
    <row r="15" spans="1:5" s="7" customFormat="1" ht="19.5" customHeight="1">
      <c r="A15" s="302"/>
      <c r="B15" s="240" t="s">
        <v>1</v>
      </c>
      <c r="D15" s="8"/>
    </row>
    <row r="16" spans="1:5" s="7" customFormat="1" ht="43.5" customHeight="1">
      <c r="A16" s="303" t="s">
        <v>8</v>
      </c>
      <c r="B16" s="299" t="s">
        <v>24</v>
      </c>
      <c r="D16" s="8"/>
    </row>
    <row r="17" spans="1:4" s="7" customFormat="1" ht="7.5" customHeight="1">
      <c r="A17" s="46"/>
      <c r="B17" s="47"/>
      <c r="D17" s="8"/>
    </row>
    <row r="18" spans="1:4" s="7" customFormat="1" ht="19.5" customHeight="1">
      <c r="A18" s="25" t="s">
        <v>2</v>
      </c>
      <c r="B18" s="41">
        <v>99865.2</v>
      </c>
      <c r="D18" s="8"/>
    </row>
    <row r="19" spans="1:4" s="7" customFormat="1" ht="19.5" customHeight="1">
      <c r="A19" s="25" t="s">
        <v>3</v>
      </c>
      <c r="B19" s="41">
        <v>43652.2</v>
      </c>
      <c r="D19" s="8"/>
    </row>
    <row r="20" spans="1:4" s="7" customFormat="1" ht="19.5" customHeight="1">
      <c r="A20" s="7" t="s">
        <v>45</v>
      </c>
      <c r="B20" s="304">
        <v>34957.5</v>
      </c>
      <c r="D20" s="8"/>
    </row>
    <row r="21" spans="1:4" s="7" customFormat="1" ht="19.5" customHeight="1">
      <c r="A21" s="7" t="s">
        <v>38</v>
      </c>
      <c r="B21" s="305">
        <v>125526.2</v>
      </c>
      <c r="D21" s="8"/>
    </row>
    <row r="22" spans="1:4" s="7" customFormat="1" ht="19.5" customHeight="1">
      <c r="A22" s="7" t="s">
        <v>46</v>
      </c>
      <c r="B22" s="305">
        <v>64311.9</v>
      </c>
      <c r="D22" s="8"/>
    </row>
    <row r="23" spans="1:4" s="7" customFormat="1" ht="19.5" customHeight="1">
      <c r="A23" s="7" t="s">
        <v>39</v>
      </c>
      <c r="B23" s="306">
        <v>74385</v>
      </c>
      <c r="D23" s="8"/>
    </row>
    <row r="24" spans="1:4" s="7" customFormat="1" ht="19.5" customHeight="1">
      <c r="A24" s="7" t="s">
        <v>40</v>
      </c>
      <c r="B24" s="306">
        <v>30678.9</v>
      </c>
      <c r="D24" s="8"/>
    </row>
    <row r="25" spans="1:4" s="7" customFormat="1" ht="19.5" customHeight="1">
      <c r="A25" s="7" t="s">
        <v>52</v>
      </c>
      <c r="B25" s="8">
        <v>71129.100000000006</v>
      </c>
      <c r="D25" s="8"/>
    </row>
    <row r="26" spans="1:4" s="7" customFormat="1" ht="19.5" customHeight="1">
      <c r="A26" s="7" t="s">
        <v>47</v>
      </c>
      <c r="B26" s="8">
        <v>17231.2</v>
      </c>
      <c r="D26" s="8"/>
    </row>
    <row r="27" spans="1:4" s="7" customFormat="1" ht="19.5" customHeight="1">
      <c r="A27" s="7" t="s">
        <v>42</v>
      </c>
      <c r="B27" s="8">
        <v>72477.3</v>
      </c>
      <c r="D27" s="8"/>
    </row>
    <row r="28" spans="1:4" s="7" customFormat="1" ht="19.5" customHeight="1">
      <c r="A28" s="7" t="s">
        <v>43</v>
      </c>
      <c r="B28" s="8">
        <v>67395</v>
      </c>
      <c r="D28" s="8"/>
    </row>
    <row r="29" spans="1:4" s="7" customFormat="1" ht="19.5" customHeight="1">
      <c r="A29" s="7" t="s">
        <v>48</v>
      </c>
      <c r="B29" s="8">
        <v>14220.9</v>
      </c>
      <c r="D29" s="8"/>
    </row>
    <row r="30" spans="1:4" s="7" customFormat="1" ht="19.5" customHeight="1">
      <c r="A30" s="7" t="s">
        <v>49</v>
      </c>
      <c r="B30" s="8">
        <v>53827.5</v>
      </c>
      <c r="D30" s="8"/>
    </row>
    <row r="31" spans="1:4" s="7" customFormat="1" ht="19.5" customHeight="1">
      <c r="A31" s="7" t="s">
        <v>44</v>
      </c>
      <c r="B31" s="8">
        <v>13024.1</v>
      </c>
      <c r="D31" s="8"/>
    </row>
    <row r="32" spans="1:4" s="7" customFormat="1" ht="19.5" customHeight="1">
      <c r="A32" s="7" t="s">
        <v>50</v>
      </c>
      <c r="B32" s="8">
        <v>35417.800000000003</v>
      </c>
      <c r="D32" s="8"/>
    </row>
    <row r="33" spans="1:5" s="7" customFormat="1" ht="19.5" customHeight="1">
      <c r="A33" s="7" t="s">
        <v>51</v>
      </c>
      <c r="B33" s="8">
        <v>25052.799999999999</v>
      </c>
      <c r="D33" s="8"/>
    </row>
    <row r="34" spans="1:5" s="7" customFormat="1" ht="24.95" customHeight="1">
      <c r="A34" s="25" t="s">
        <v>4</v>
      </c>
      <c r="B34" s="48">
        <f>SUM(B18:B33)</f>
        <v>843152.6</v>
      </c>
      <c r="C34" s="114"/>
      <c r="D34" s="8"/>
      <c r="E34" s="8"/>
    </row>
    <row r="35" spans="1:5" s="7" customFormat="1">
      <c r="A35" s="25"/>
      <c r="B35" s="22" t="s">
        <v>7</v>
      </c>
      <c r="D35" s="8"/>
    </row>
    <row r="36" spans="1:5" s="7" customFormat="1">
      <c r="A36" s="25"/>
      <c r="B36" s="22" t="s">
        <v>249</v>
      </c>
      <c r="D36" s="8"/>
    </row>
    <row r="37" spans="1:5" s="7" customFormat="1" ht="50.1" customHeight="1">
      <c r="A37" s="38"/>
      <c r="B37" s="22"/>
      <c r="D37" s="8"/>
    </row>
    <row r="38" spans="1:5" s="7" customFormat="1">
      <c r="A38" s="342" t="s">
        <v>9</v>
      </c>
      <c r="B38" s="342"/>
      <c r="D38" s="8"/>
    </row>
    <row r="39" spans="1:5" s="7" customFormat="1" ht="3.75" customHeight="1">
      <c r="A39" s="295"/>
      <c r="B39" s="45"/>
      <c r="D39" s="8"/>
    </row>
    <row r="40" spans="1:5" s="7" customFormat="1" ht="40.5" customHeight="1">
      <c r="A40" s="340" t="s">
        <v>303</v>
      </c>
      <c r="B40" s="340"/>
      <c r="D40" s="8"/>
    </row>
    <row r="41" spans="1:5" s="7" customFormat="1" ht="50.1" customHeight="1">
      <c r="A41" s="38"/>
      <c r="B41" s="22"/>
      <c r="D41" s="8"/>
    </row>
    <row r="42" spans="1:5" s="7" customFormat="1" ht="22.5" customHeight="1">
      <c r="A42" s="348" t="s">
        <v>1</v>
      </c>
      <c r="B42" s="348"/>
      <c r="D42" s="8"/>
    </row>
    <row r="43" spans="1:5" s="7" customFormat="1" ht="42.75" customHeight="1">
      <c r="A43" s="303" t="s">
        <v>8</v>
      </c>
      <c r="B43" s="299" t="s">
        <v>24</v>
      </c>
      <c r="D43" s="8"/>
    </row>
    <row r="44" spans="1:5" s="7" customFormat="1" ht="7.5" customHeight="1">
      <c r="A44" s="46"/>
      <c r="B44" s="47"/>
      <c r="D44" s="8"/>
    </row>
    <row r="45" spans="1:5" s="7" customFormat="1" ht="19.5" customHeight="1">
      <c r="A45" s="25" t="s">
        <v>2</v>
      </c>
      <c r="B45" s="307">
        <v>11328.4</v>
      </c>
      <c r="D45" s="8"/>
    </row>
    <row r="46" spans="1:5" s="7" customFormat="1" ht="19.5" customHeight="1">
      <c r="A46" s="25" t="s">
        <v>3</v>
      </c>
      <c r="B46" s="307">
        <v>5989.2</v>
      </c>
      <c r="D46" s="8"/>
    </row>
    <row r="47" spans="1:5" s="7" customFormat="1" ht="19.5" customHeight="1">
      <c r="A47" s="7" t="s">
        <v>45</v>
      </c>
      <c r="B47" s="307">
        <v>8961</v>
      </c>
      <c r="D47" s="8"/>
    </row>
    <row r="48" spans="1:5" s="7" customFormat="1" ht="19.5" customHeight="1">
      <c r="A48" s="7" t="s">
        <v>58</v>
      </c>
      <c r="B48" s="307">
        <v>12101.6</v>
      </c>
      <c r="D48" s="8"/>
    </row>
    <row r="49" spans="1:5" s="7" customFormat="1" ht="19.5" customHeight="1">
      <c r="A49" s="7" t="s">
        <v>46</v>
      </c>
      <c r="B49" s="306">
        <v>13846.4</v>
      </c>
      <c r="D49" s="8"/>
    </row>
    <row r="50" spans="1:5" s="7" customFormat="1" ht="19.5" customHeight="1">
      <c r="A50" s="7" t="s">
        <v>39</v>
      </c>
      <c r="B50" s="8">
        <v>8438.7999999999993</v>
      </c>
      <c r="D50" s="8"/>
    </row>
    <row r="51" spans="1:5" s="7" customFormat="1" ht="19.5" customHeight="1">
      <c r="A51" s="7" t="s">
        <v>40</v>
      </c>
      <c r="B51" s="8">
        <v>7552.3</v>
      </c>
      <c r="D51" s="8"/>
    </row>
    <row r="52" spans="1:5" s="7" customFormat="1" ht="19.5" customHeight="1">
      <c r="A52" s="7" t="s">
        <v>52</v>
      </c>
      <c r="B52" s="8">
        <v>10897.1</v>
      </c>
      <c r="D52" s="8"/>
    </row>
    <row r="53" spans="1:5" s="7" customFormat="1" ht="19.5" customHeight="1">
      <c r="A53" s="7" t="s">
        <v>47</v>
      </c>
      <c r="B53" s="8">
        <v>15142.2</v>
      </c>
      <c r="D53" s="8"/>
    </row>
    <row r="54" spans="1:5" s="7" customFormat="1" ht="19.5" customHeight="1">
      <c r="A54" s="7" t="s">
        <v>42</v>
      </c>
      <c r="B54" s="8">
        <v>14174.4</v>
      </c>
      <c r="D54" s="8"/>
    </row>
    <row r="55" spans="1:5" s="7" customFormat="1" ht="19.5" customHeight="1">
      <c r="A55" s="7" t="s">
        <v>43</v>
      </c>
      <c r="B55" s="8">
        <v>9321.2999999999993</v>
      </c>
      <c r="D55" s="8"/>
    </row>
    <row r="56" spans="1:5" s="7" customFormat="1" ht="19.5" customHeight="1">
      <c r="A56" s="7" t="s">
        <v>48</v>
      </c>
      <c r="B56" s="8">
        <v>7009.8</v>
      </c>
      <c r="D56" s="8"/>
    </row>
    <row r="57" spans="1:5" s="7" customFormat="1" ht="19.5" customHeight="1">
      <c r="A57" s="7" t="s">
        <v>49</v>
      </c>
      <c r="B57" s="8">
        <v>7940.6</v>
      </c>
      <c r="D57" s="8"/>
    </row>
    <row r="58" spans="1:5" s="7" customFormat="1" ht="19.5" customHeight="1">
      <c r="A58" s="7" t="s">
        <v>44</v>
      </c>
      <c r="B58" s="8">
        <v>9355.7000000000007</v>
      </c>
      <c r="D58" s="8"/>
    </row>
    <row r="59" spans="1:5" s="7" customFormat="1" ht="19.5" customHeight="1">
      <c r="A59" s="7" t="s">
        <v>50</v>
      </c>
      <c r="B59" s="8">
        <v>10326.6</v>
      </c>
      <c r="D59" s="8"/>
    </row>
    <row r="60" spans="1:5" s="7" customFormat="1" ht="19.5" customHeight="1">
      <c r="A60" s="7" t="s">
        <v>51</v>
      </c>
      <c r="B60" s="8">
        <v>4745</v>
      </c>
      <c r="D60" s="8"/>
    </row>
    <row r="61" spans="1:5" s="7" customFormat="1" ht="24.95" customHeight="1">
      <c r="A61" s="25" t="s">
        <v>4</v>
      </c>
      <c r="B61" s="48">
        <f>SUM(B45:B60)</f>
        <v>157130.4</v>
      </c>
      <c r="C61" s="114"/>
      <c r="D61" s="8"/>
      <c r="E61" s="8"/>
    </row>
    <row r="62" spans="1:5" s="7" customFormat="1">
      <c r="B62" s="8"/>
      <c r="D62" s="8"/>
    </row>
    <row r="63" spans="1:5" s="7" customFormat="1">
      <c r="A63" s="25"/>
      <c r="B63" s="22" t="s">
        <v>288</v>
      </c>
      <c r="D63" s="8"/>
    </row>
    <row r="64" spans="1:5" s="7" customFormat="1">
      <c r="A64" s="25"/>
      <c r="B64" s="22" t="s">
        <v>249</v>
      </c>
      <c r="D64" s="8"/>
    </row>
    <row r="65" spans="1:4" s="7" customFormat="1" ht="50.1" customHeight="1">
      <c r="A65" s="38"/>
      <c r="B65" s="22"/>
      <c r="D65" s="8"/>
    </row>
    <row r="66" spans="1:4" s="7" customFormat="1">
      <c r="A66" s="342" t="s">
        <v>9</v>
      </c>
      <c r="B66" s="342"/>
      <c r="D66" s="8"/>
    </row>
    <row r="67" spans="1:4" s="7" customFormat="1" ht="3.75" customHeight="1">
      <c r="A67" s="295"/>
      <c r="B67" s="45"/>
      <c r="D67" s="8"/>
    </row>
    <row r="68" spans="1:4" s="7" customFormat="1" ht="55.5" customHeight="1">
      <c r="A68" s="340" t="s">
        <v>289</v>
      </c>
      <c r="B68" s="340"/>
      <c r="D68" s="8"/>
    </row>
    <row r="69" spans="1:4" s="7" customFormat="1" ht="50.1" customHeight="1">
      <c r="A69" s="38"/>
      <c r="B69" s="22"/>
      <c r="D69" s="8"/>
    </row>
    <row r="70" spans="1:4" s="7" customFormat="1" ht="21.75" customHeight="1">
      <c r="B70" s="105" t="s">
        <v>1</v>
      </c>
      <c r="D70" s="8"/>
    </row>
    <row r="71" spans="1:4" s="7" customFormat="1" ht="34.5" customHeight="1">
      <c r="A71" s="300" t="s">
        <v>30</v>
      </c>
      <c r="B71" s="40" t="s">
        <v>24</v>
      </c>
      <c r="C71" s="13"/>
      <c r="D71" s="8"/>
    </row>
    <row r="72" spans="1:4" s="7" customFormat="1" ht="7.5" customHeight="1">
      <c r="A72" s="46"/>
      <c r="B72" s="47"/>
      <c r="D72" s="8"/>
    </row>
    <row r="73" spans="1:4" s="7" customFormat="1" ht="19.5" customHeight="1">
      <c r="A73" s="7" t="s">
        <v>45</v>
      </c>
      <c r="B73" s="41">
        <v>5853.3</v>
      </c>
      <c r="D73" s="8"/>
    </row>
    <row r="74" spans="1:4" s="7" customFormat="1" ht="19.5" customHeight="1">
      <c r="A74" s="7" t="s">
        <v>38</v>
      </c>
      <c r="B74" s="41">
        <v>5817.4</v>
      </c>
      <c r="D74" s="8"/>
    </row>
    <row r="75" spans="1:4" s="7" customFormat="1" ht="19.5" customHeight="1">
      <c r="A75" s="7" t="s">
        <v>46</v>
      </c>
      <c r="B75" s="41">
        <v>7686.7</v>
      </c>
      <c r="D75" s="8"/>
    </row>
    <row r="76" spans="1:4" s="7" customFormat="1" ht="19.5" customHeight="1">
      <c r="A76" s="7" t="s">
        <v>39</v>
      </c>
      <c r="B76" s="41">
        <v>7134.5</v>
      </c>
      <c r="D76" s="8"/>
    </row>
    <row r="77" spans="1:4" s="7" customFormat="1" ht="19.5" customHeight="1">
      <c r="A77" s="7" t="s">
        <v>40</v>
      </c>
      <c r="B77" s="41">
        <v>4938.8</v>
      </c>
      <c r="D77" s="8"/>
    </row>
    <row r="78" spans="1:4" s="7" customFormat="1" ht="19.5" customHeight="1">
      <c r="A78" s="7" t="s">
        <v>52</v>
      </c>
      <c r="B78" s="41">
        <v>7886.6</v>
      </c>
      <c r="D78" s="8"/>
    </row>
    <row r="79" spans="1:4" s="7" customFormat="1" ht="19.5" customHeight="1">
      <c r="A79" s="7" t="s">
        <v>47</v>
      </c>
      <c r="B79" s="41">
        <v>17296.3</v>
      </c>
      <c r="D79" s="8"/>
    </row>
    <row r="80" spans="1:4" s="7" customFormat="1" ht="19.5" customHeight="1">
      <c r="A80" s="7" t="s">
        <v>42</v>
      </c>
      <c r="B80" s="41">
        <v>11747</v>
      </c>
      <c r="D80" s="8"/>
    </row>
    <row r="81" spans="1:5" s="7" customFormat="1" ht="19.5" customHeight="1">
      <c r="A81" s="7" t="s">
        <v>43</v>
      </c>
      <c r="B81" s="41">
        <v>9953.7999999999993</v>
      </c>
      <c r="D81" s="8"/>
    </row>
    <row r="82" spans="1:5" s="7" customFormat="1" ht="19.5" customHeight="1">
      <c r="A82" s="7" t="s">
        <v>48</v>
      </c>
      <c r="B82" s="41">
        <v>2830.8</v>
      </c>
      <c r="D82" s="8"/>
    </row>
    <row r="83" spans="1:5" s="7" customFormat="1" ht="19.5" customHeight="1">
      <c r="A83" s="7" t="s">
        <v>49</v>
      </c>
      <c r="B83" s="41">
        <v>6654.8</v>
      </c>
      <c r="D83" s="8"/>
    </row>
    <row r="84" spans="1:5" s="7" customFormat="1" ht="19.5" customHeight="1">
      <c r="A84" s="7" t="s">
        <v>44</v>
      </c>
      <c r="B84" s="41">
        <v>3651.6</v>
      </c>
      <c r="D84" s="8"/>
    </row>
    <row r="85" spans="1:5" s="7" customFormat="1" ht="19.5" customHeight="1">
      <c r="A85" s="7" t="s">
        <v>50</v>
      </c>
      <c r="B85" s="41">
        <v>3376.4</v>
      </c>
      <c r="D85" s="8"/>
    </row>
    <row r="86" spans="1:5" s="7" customFormat="1" ht="19.5" customHeight="1">
      <c r="A86" s="7" t="s">
        <v>51</v>
      </c>
      <c r="B86" s="41">
        <v>5043.6000000000004</v>
      </c>
      <c r="D86" s="8"/>
    </row>
    <row r="87" spans="1:5" s="7" customFormat="1" ht="24.95" customHeight="1">
      <c r="A87" s="25" t="s">
        <v>4</v>
      </c>
      <c r="B87" s="48">
        <f>SUM(B73:B86)</f>
        <v>99871.6</v>
      </c>
      <c r="C87" s="114"/>
      <c r="D87" s="8"/>
      <c r="E87" s="8"/>
    </row>
    <row r="88" spans="1:5" s="7" customFormat="1">
      <c r="A88" s="25"/>
      <c r="B88" s="296"/>
      <c r="D88" s="8"/>
    </row>
    <row r="89" spans="1:5" s="7" customFormat="1">
      <c r="A89" s="25"/>
      <c r="B89" s="296"/>
      <c r="D89" s="8"/>
    </row>
    <row r="90" spans="1:5" s="7" customFormat="1">
      <c r="A90" s="25"/>
      <c r="B90" s="296"/>
      <c r="D90" s="8"/>
    </row>
    <row r="91" spans="1:5" s="7" customFormat="1">
      <c r="A91" s="25"/>
      <c r="B91" s="22" t="s">
        <v>27</v>
      </c>
      <c r="D91" s="8"/>
    </row>
    <row r="92" spans="1:5">
      <c r="A92" s="19"/>
      <c r="B92" s="298" t="s">
        <v>249</v>
      </c>
    </row>
    <row r="93" spans="1:5" ht="54.75" customHeight="1">
      <c r="A93" s="17"/>
      <c r="B93" s="112"/>
    </row>
    <row r="94" spans="1:5" s="7" customFormat="1">
      <c r="A94" s="334" t="s">
        <v>9</v>
      </c>
      <c r="B94" s="334"/>
      <c r="D94" s="8"/>
    </row>
    <row r="95" spans="1:5" ht="3.75" customHeight="1">
      <c r="A95" s="108"/>
      <c r="B95" s="118"/>
    </row>
    <row r="96" spans="1:5" s="7" customFormat="1" ht="114.75" customHeight="1">
      <c r="A96" s="333" t="s">
        <v>311</v>
      </c>
      <c r="B96" s="333"/>
      <c r="D96" s="8"/>
    </row>
    <row r="97" spans="1:5" s="7" customFormat="1" ht="49.5" customHeight="1">
      <c r="A97" s="108"/>
      <c r="B97" s="108"/>
      <c r="D97" s="8"/>
    </row>
    <row r="98" spans="1:5" s="7" customFormat="1">
      <c r="A98" s="1"/>
      <c r="B98" s="119" t="s">
        <v>1</v>
      </c>
      <c r="D98" s="8"/>
    </row>
    <row r="99" spans="1:5" ht="34.5" customHeight="1">
      <c r="A99" s="111" t="s">
        <v>30</v>
      </c>
      <c r="B99" s="121" t="s">
        <v>24</v>
      </c>
      <c r="C99" s="44"/>
    </row>
    <row r="100" spans="1:5" ht="7.5" customHeight="1">
      <c r="A100" s="18"/>
      <c r="B100" s="126"/>
    </row>
    <row r="101" spans="1:5" s="7" customFormat="1" ht="19.5" customHeight="1">
      <c r="A101" s="1" t="s">
        <v>46</v>
      </c>
      <c r="B101" s="20">
        <v>190.5</v>
      </c>
      <c r="D101" s="8"/>
    </row>
    <row r="102" spans="1:5" ht="24.95" customHeight="1">
      <c r="A102" s="19" t="s">
        <v>4</v>
      </c>
      <c r="B102" s="123">
        <f>B101</f>
        <v>190.5</v>
      </c>
      <c r="C102" s="64"/>
      <c r="E102" s="3"/>
    </row>
    <row r="103" spans="1:5" s="7" customFormat="1">
      <c r="A103" s="19"/>
      <c r="B103" s="113"/>
      <c r="D103" s="8"/>
    </row>
    <row r="104" spans="1:5" s="7" customFormat="1">
      <c r="A104" s="19"/>
      <c r="B104" s="113"/>
      <c r="D104" s="8"/>
    </row>
    <row r="105" spans="1:5" s="7" customFormat="1">
      <c r="A105" s="19"/>
      <c r="B105" s="113"/>
      <c r="D105" s="8"/>
    </row>
    <row r="106" spans="1:5">
      <c r="A106" s="19"/>
      <c r="B106" s="113"/>
    </row>
    <row r="107" spans="1:5" s="7" customFormat="1">
      <c r="A107" s="349" t="s">
        <v>77</v>
      </c>
      <c r="B107" s="349"/>
      <c r="D107" s="8"/>
    </row>
    <row r="108" spans="1:5" s="7" customFormat="1">
      <c r="A108" s="349" t="s">
        <v>249</v>
      </c>
      <c r="B108" s="349"/>
      <c r="D108" s="8"/>
    </row>
    <row r="109" spans="1:5" ht="50.1" customHeight="1">
      <c r="A109" s="38"/>
      <c r="B109" s="22"/>
    </row>
    <row r="110" spans="1:5">
      <c r="A110" s="350" t="s">
        <v>9</v>
      </c>
      <c r="B110" s="350"/>
    </row>
    <row r="111" spans="1:5" ht="3.75" customHeight="1">
      <c r="A111" s="274"/>
      <c r="B111" s="45"/>
    </row>
    <row r="112" spans="1:5" ht="96" customHeight="1">
      <c r="A112" s="340" t="s">
        <v>274</v>
      </c>
      <c r="B112" s="340"/>
    </row>
    <row r="113" spans="1:3" ht="50.1" customHeight="1">
      <c r="A113" s="38"/>
      <c r="B113" s="22"/>
    </row>
    <row r="114" spans="1:3">
      <c r="A114" s="23"/>
      <c r="B114" s="49" t="s">
        <v>1</v>
      </c>
    </row>
    <row r="115" spans="1:3" ht="34.5" customHeight="1">
      <c r="A115" s="278" t="s">
        <v>30</v>
      </c>
      <c r="B115" s="40" t="s">
        <v>24</v>
      </c>
      <c r="C115" s="44"/>
    </row>
    <row r="116" spans="1:3" ht="7.5" customHeight="1">
      <c r="A116" s="46"/>
      <c r="B116" s="47"/>
    </row>
    <row r="117" spans="1:3" ht="19.5" customHeight="1">
      <c r="A117" s="7" t="s">
        <v>45</v>
      </c>
      <c r="B117" s="222">
        <v>374.52767999999998</v>
      </c>
    </row>
    <row r="118" spans="1:3" ht="19.5" customHeight="1">
      <c r="A118" s="7" t="s">
        <v>38</v>
      </c>
      <c r="B118" s="222">
        <v>534.16242</v>
      </c>
    </row>
    <row r="119" spans="1:3" ht="19.5" customHeight="1">
      <c r="A119" s="7" t="s">
        <v>46</v>
      </c>
      <c r="B119" s="222">
        <v>577.14101000000005</v>
      </c>
    </row>
    <row r="120" spans="1:3" ht="19.5" customHeight="1">
      <c r="A120" s="7" t="s">
        <v>39</v>
      </c>
      <c r="B120" s="222">
        <v>331.54908999999998</v>
      </c>
    </row>
    <row r="121" spans="1:3" ht="19.5" customHeight="1">
      <c r="A121" s="7" t="s">
        <v>40</v>
      </c>
      <c r="B121" s="222">
        <v>288.57051000000001</v>
      </c>
    </row>
    <row r="122" spans="1:3" ht="19.5" customHeight="1">
      <c r="A122" s="7" t="s">
        <v>52</v>
      </c>
      <c r="B122" s="222">
        <v>509.60323</v>
      </c>
    </row>
    <row r="123" spans="1:3" ht="19.5" customHeight="1">
      <c r="A123" s="7" t="s">
        <v>47</v>
      </c>
      <c r="B123" s="222">
        <v>552.58181999999999</v>
      </c>
    </row>
    <row r="124" spans="1:3" ht="19.5" customHeight="1">
      <c r="A124" s="7" t="s">
        <v>42</v>
      </c>
      <c r="B124" s="222">
        <v>534.16242</v>
      </c>
    </row>
    <row r="125" spans="1:3" ht="19.5" customHeight="1">
      <c r="A125" s="7" t="s">
        <v>43</v>
      </c>
      <c r="B125" s="222">
        <v>399.08686999999998</v>
      </c>
    </row>
    <row r="126" spans="1:3" ht="19.5" customHeight="1">
      <c r="A126" s="7" t="s">
        <v>48</v>
      </c>
      <c r="B126" s="222">
        <v>331.54908999999998</v>
      </c>
    </row>
    <row r="127" spans="1:3" ht="19.5" customHeight="1">
      <c r="A127" s="7" t="s">
        <v>49</v>
      </c>
      <c r="B127" s="222">
        <v>485.04404</v>
      </c>
    </row>
    <row r="128" spans="1:3" ht="19.5" customHeight="1">
      <c r="A128" s="7" t="s">
        <v>44</v>
      </c>
      <c r="B128" s="222">
        <v>577.14101000000005</v>
      </c>
    </row>
    <row r="129" spans="1:5" ht="19.5" customHeight="1">
      <c r="A129" s="7" t="s">
        <v>50</v>
      </c>
      <c r="B129" s="222">
        <v>399.08686999999998</v>
      </c>
    </row>
    <row r="130" spans="1:5" ht="19.5" customHeight="1">
      <c r="A130" s="7" t="s">
        <v>51</v>
      </c>
      <c r="B130" s="222">
        <v>245.59191999999999</v>
      </c>
    </row>
    <row r="131" spans="1:5" ht="24.95" customHeight="1">
      <c r="A131" s="25" t="s">
        <v>4</v>
      </c>
      <c r="B131" s="264">
        <f>SUM(B117:B130)</f>
        <v>6139.7979800000003</v>
      </c>
      <c r="C131" s="64"/>
      <c r="E131" s="3"/>
    </row>
    <row r="132" spans="1:5">
      <c r="A132" s="25"/>
      <c r="B132" s="275"/>
    </row>
    <row r="133" spans="1:5">
      <c r="A133" s="25"/>
      <c r="B133" s="275"/>
    </row>
    <row r="134" spans="1:5">
      <c r="A134" s="25"/>
      <c r="B134" s="275"/>
    </row>
    <row r="135" spans="1:5">
      <c r="A135" s="19"/>
      <c r="B135" s="298" t="s">
        <v>291</v>
      </c>
    </row>
    <row r="136" spans="1:5">
      <c r="A136" s="19"/>
      <c r="B136" s="298" t="s">
        <v>249</v>
      </c>
    </row>
    <row r="137" spans="1:5" ht="50.1" customHeight="1">
      <c r="A137" s="17"/>
      <c r="B137" s="163"/>
    </row>
    <row r="138" spans="1:5" ht="21.75" customHeight="1">
      <c r="A138" s="341" t="s">
        <v>9</v>
      </c>
      <c r="B138" s="341"/>
    </row>
    <row r="139" spans="1:5" ht="3.75" customHeight="1">
      <c r="A139" s="159"/>
      <c r="B139" s="118"/>
    </row>
    <row r="140" spans="1:5" ht="78" customHeight="1">
      <c r="A140" s="333" t="s">
        <v>256</v>
      </c>
      <c r="B140" s="333"/>
    </row>
    <row r="141" spans="1:5" ht="50.1" customHeight="1">
      <c r="A141" s="17"/>
      <c r="B141" s="163"/>
    </row>
    <row r="142" spans="1:5">
      <c r="A142" s="2"/>
      <c r="B142" s="119" t="s">
        <v>1</v>
      </c>
    </row>
    <row r="143" spans="1:5" ht="34.5" customHeight="1">
      <c r="A143" s="161" t="s">
        <v>30</v>
      </c>
      <c r="B143" s="121" t="s">
        <v>24</v>
      </c>
      <c r="C143" s="44"/>
    </row>
    <row r="144" spans="1:5" ht="4.5" customHeight="1">
      <c r="A144" s="18"/>
      <c r="B144" s="126"/>
    </row>
    <row r="145" spans="1:5" ht="19.5" customHeight="1">
      <c r="A145" s="1" t="s">
        <v>39</v>
      </c>
      <c r="B145" s="178">
        <v>2482.9662600000001</v>
      </c>
    </row>
    <row r="146" spans="1:5" ht="19.5" customHeight="1">
      <c r="A146" s="1" t="s">
        <v>64</v>
      </c>
      <c r="B146" s="178">
        <v>2464.37664</v>
      </c>
    </row>
    <row r="147" spans="1:5" ht="19.5" customHeight="1">
      <c r="A147" s="1" t="s">
        <v>47</v>
      </c>
      <c r="B147" s="178">
        <v>2830.76784</v>
      </c>
    </row>
    <row r="148" spans="1:5" ht="19.5" customHeight="1">
      <c r="A148" s="1" t="s">
        <v>54</v>
      </c>
      <c r="B148" s="178">
        <v>2482.9662600000001</v>
      </c>
    </row>
    <row r="149" spans="1:5" ht="19.5" customHeight="1">
      <c r="A149" s="1" t="s">
        <v>61</v>
      </c>
      <c r="B149" s="178">
        <v>2431.3719900000001</v>
      </c>
    </row>
    <row r="150" spans="1:5" ht="24.95" customHeight="1">
      <c r="A150" s="19" t="s">
        <v>4</v>
      </c>
      <c r="B150" s="179">
        <f>SUM(B145:B149)</f>
        <v>12692.448990000001</v>
      </c>
      <c r="C150" s="64"/>
      <c r="E150" s="3"/>
    </row>
    <row r="151" spans="1:5" ht="19.5" customHeight="1">
      <c r="A151" s="19"/>
      <c r="B151" s="160"/>
    </row>
    <row r="152" spans="1:5" ht="19.5" customHeight="1">
      <c r="A152" s="19"/>
      <c r="B152" s="160"/>
    </row>
    <row r="153" spans="1:5" ht="19.5" customHeight="1">
      <c r="A153" s="19"/>
      <c r="B153" s="160"/>
    </row>
    <row r="154" spans="1:5" ht="19.5" customHeight="1">
      <c r="A154" s="19"/>
      <c r="B154" s="160"/>
    </row>
    <row r="155" spans="1:5" s="7" customFormat="1">
      <c r="A155" s="25"/>
      <c r="B155" s="22" t="s">
        <v>16</v>
      </c>
      <c r="D155" s="8"/>
    </row>
    <row r="156" spans="1:5" s="7" customFormat="1">
      <c r="A156" s="25"/>
      <c r="B156" s="22" t="s">
        <v>249</v>
      </c>
      <c r="D156" s="8"/>
    </row>
    <row r="157" spans="1:5" s="7" customFormat="1" ht="50.1" customHeight="1">
      <c r="A157" s="38"/>
      <c r="B157" s="22"/>
      <c r="D157" s="8"/>
    </row>
    <row r="158" spans="1:5" s="7" customFormat="1">
      <c r="A158" s="342" t="s">
        <v>9</v>
      </c>
      <c r="B158" s="342"/>
      <c r="D158" s="8"/>
    </row>
    <row r="159" spans="1:5" s="7" customFormat="1" ht="3.75" customHeight="1">
      <c r="A159" s="103"/>
      <c r="B159" s="45"/>
      <c r="D159" s="8"/>
    </row>
    <row r="160" spans="1:5" s="7" customFormat="1" ht="75.75" customHeight="1">
      <c r="A160" s="340" t="s">
        <v>238</v>
      </c>
      <c r="B160" s="340"/>
      <c r="D160" s="8"/>
    </row>
    <row r="161" spans="1:4" s="7" customFormat="1" ht="50.1" customHeight="1">
      <c r="A161" s="38"/>
      <c r="B161" s="22"/>
      <c r="D161" s="8"/>
    </row>
    <row r="162" spans="1:4" s="7" customFormat="1">
      <c r="B162" s="105" t="s">
        <v>1</v>
      </c>
      <c r="D162" s="8"/>
    </row>
    <row r="163" spans="1:4" s="7" customFormat="1" ht="42.75" customHeight="1">
      <c r="A163" s="39" t="s">
        <v>8</v>
      </c>
      <c r="B163" s="40" t="s">
        <v>24</v>
      </c>
      <c r="C163" s="13"/>
      <c r="D163" s="8"/>
    </row>
    <row r="164" spans="1:4" s="7" customFormat="1" ht="7.5" customHeight="1">
      <c r="A164" s="46"/>
      <c r="B164" s="47"/>
      <c r="D164" s="8"/>
    </row>
    <row r="165" spans="1:4" s="7" customFormat="1" ht="19.5" customHeight="1">
      <c r="A165" s="7" t="s">
        <v>10</v>
      </c>
      <c r="B165" s="41">
        <v>50000</v>
      </c>
      <c r="D165" s="8"/>
    </row>
    <row r="166" spans="1:4" s="7" customFormat="1" ht="19.5" customHeight="1">
      <c r="A166" s="7" t="s">
        <v>2</v>
      </c>
      <c r="B166" s="41">
        <v>25000</v>
      </c>
      <c r="D166" s="8"/>
    </row>
    <row r="167" spans="1:4" s="7" customFormat="1" ht="19.5" customHeight="1">
      <c r="A167" s="7" t="s">
        <v>3</v>
      </c>
      <c r="B167" s="41">
        <v>20000</v>
      </c>
      <c r="D167" s="8"/>
    </row>
    <row r="168" spans="1:4" s="7" customFormat="1" ht="19.5" customHeight="1">
      <c r="A168" s="7" t="s">
        <v>45</v>
      </c>
      <c r="B168" s="43">
        <v>6591</v>
      </c>
      <c r="D168" s="8"/>
    </row>
    <row r="169" spans="1:4" s="7" customFormat="1" ht="19.5" customHeight="1">
      <c r="A169" s="7" t="s">
        <v>38</v>
      </c>
      <c r="B169" s="43">
        <v>11297</v>
      </c>
      <c r="D169" s="8"/>
    </row>
    <row r="170" spans="1:4" s="7" customFormat="1" ht="19.5" customHeight="1">
      <c r="A170" s="7" t="s">
        <v>46</v>
      </c>
      <c r="B170" s="43">
        <v>14292</v>
      </c>
      <c r="D170" s="8"/>
    </row>
    <row r="171" spans="1:4" s="7" customFormat="1" ht="19.5" customHeight="1">
      <c r="A171" s="7" t="s">
        <v>39</v>
      </c>
      <c r="B171" s="43">
        <v>20400</v>
      </c>
      <c r="D171" s="8"/>
    </row>
    <row r="172" spans="1:4" s="7" customFormat="1" ht="19.5" customHeight="1">
      <c r="A172" s="7" t="s">
        <v>40</v>
      </c>
      <c r="B172" s="43">
        <v>6419</v>
      </c>
      <c r="D172" s="8"/>
    </row>
    <row r="173" spans="1:4" s="7" customFormat="1" ht="19.5" customHeight="1">
      <c r="A173" s="7" t="s">
        <v>52</v>
      </c>
      <c r="B173" s="43">
        <v>10020</v>
      </c>
      <c r="D173" s="8"/>
    </row>
    <row r="174" spans="1:4" s="7" customFormat="1" ht="19.5" customHeight="1">
      <c r="A174" s="7" t="s">
        <v>47</v>
      </c>
      <c r="B174" s="43">
        <v>14000</v>
      </c>
      <c r="D174" s="8"/>
    </row>
    <row r="175" spans="1:4" s="7" customFormat="1" ht="19.5" customHeight="1">
      <c r="A175" s="7" t="s">
        <v>42</v>
      </c>
      <c r="B175" s="43">
        <v>6825</v>
      </c>
      <c r="D175" s="8"/>
    </row>
    <row r="176" spans="1:4" s="7" customFormat="1" ht="19.5" customHeight="1">
      <c r="A176" s="7" t="s">
        <v>43</v>
      </c>
      <c r="B176" s="43">
        <v>9678</v>
      </c>
      <c r="D176" s="8"/>
    </row>
    <row r="177" spans="1:5" s="7" customFormat="1" ht="19.5" customHeight="1">
      <c r="A177" s="7" t="s">
        <v>49</v>
      </c>
      <c r="B177" s="43">
        <v>10229</v>
      </c>
      <c r="D177" s="8"/>
    </row>
    <row r="178" spans="1:5" s="7" customFormat="1" ht="19.5" customHeight="1">
      <c r="A178" s="7" t="s">
        <v>44</v>
      </c>
      <c r="B178" s="43">
        <v>12423</v>
      </c>
      <c r="D178" s="8"/>
    </row>
    <row r="179" spans="1:5" s="7" customFormat="1" ht="19.5" customHeight="1">
      <c r="A179" s="7" t="s">
        <v>50</v>
      </c>
      <c r="B179" s="43">
        <v>8991.5</v>
      </c>
      <c r="D179" s="8"/>
    </row>
    <row r="180" spans="1:5" s="7" customFormat="1" ht="19.5" customHeight="1">
      <c r="A180" s="7" t="s">
        <v>51</v>
      </c>
      <c r="B180" s="43">
        <v>2826</v>
      </c>
      <c r="D180" s="8"/>
    </row>
    <row r="181" spans="1:5" s="7" customFormat="1" ht="24.95" customHeight="1">
      <c r="A181" s="25" t="s">
        <v>4</v>
      </c>
      <c r="B181" s="48">
        <f>SUM(B165:B180)</f>
        <v>228991.5</v>
      </c>
      <c r="C181" s="114"/>
      <c r="D181" s="8"/>
      <c r="E181" s="8"/>
    </row>
    <row r="182" spans="1:5" s="7" customFormat="1">
      <c r="B182" s="41"/>
      <c r="D182" s="8"/>
    </row>
    <row r="183" spans="1:5" s="7" customFormat="1">
      <c r="B183" s="41"/>
      <c r="D183" s="8"/>
    </row>
    <row r="184" spans="1:5">
      <c r="A184" s="19"/>
      <c r="B184" s="298" t="s">
        <v>17</v>
      </c>
    </row>
    <row r="185" spans="1:5">
      <c r="A185" s="19"/>
      <c r="B185" s="298" t="s">
        <v>249</v>
      </c>
    </row>
    <row r="186" spans="1:5" ht="50.1" customHeight="1">
      <c r="A186" s="17"/>
      <c r="B186" s="163"/>
    </row>
    <row r="187" spans="1:5">
      <c r="A187" s="341" t="s">
        <v>9</v>
      </c>
      <c r="B187" s="341"/>
    </row>
    <row r="188" spans="1:5" ht="3.75" customHeight="1">
      <c r="A188" s="159"/>
      <c r="B188" s="118"/>
    </row>
    <row r="189" spans="1:5" ht="57" customHeight="1">
      <c r="A189" s="333" t="s">
        <v>324</v>
      </c>
      <c r="B189" s="333"/>
      <c r="C189" s="44"/>
    </row>
    <row r="190" spans="1:5" ht="50.1" customHeight="1">
      <c r="A190" s="17"/>
      <c r="B190" s="163"/>
    </row>
    <row r="191" spans="1:5" ht="23.25" customHeight="1">
      <c r="A191" s="2"/>
      <c r="B191" s="119" t="s">
        <v>1</v>
      </c>
      <c r="C191" s="44"/>
    </row>
    <row r="192" spans="1:5" ht="39.75" customHeight="1">
      <c r="A192" s="162" t="s">
        <v>20</v>
      </c>
      <c r="B192" s="121" t="s">
        <v>24</v>
      </c>
      <c r="C192" s="44"/>
    </row>
    <row r="193" spans="1:3" ht="7.5" customHeight="1">
      <c r="A193" s="18"/>
      <c r="B193" s="126"/>
    </row>
    <row r="194" spans="1:3" ht="19.5" customHeight="1">
      <c r="A194" s="1" t="s">
        <v>2</v>
      </c>
      <c r="B194" s="20">
        <v>1208</v>
      </c>
      <c r="C194" s="44"/>
    </row>
    <row r="195" spans="1:3" ht="19.5" customHeight="1">
      <c r="A195" s="1" t="s">
        <v>3</v>
      </c>
      <c r="B195" s="20">
        <v>814</v>
      </c>
      <c r="C195" s="44"/>
    </row>
    <row r="196" spans="1:3" ht="19.5" customHeight="1">
      <c r="A196" s="1" t="s">
        <v>45</v>
      </c>
      <c r="B196" s="20">
        <v>753.3</v>
      </c>
      <c r="C196" s="44"/>
    </row>
    <row r="197" spans="1:3" ht="19.5" customHeight="1">
      <c r="A197" s="1" t="s">
        <v>38</v>
      </c>
      <c r="B197" s="20">
        <v>363.9</v>
      </c>
      <c r="C197" s="44"/>
    </row>
    <row r="198" spans="1:3" ht="19.5" customHeight="1">
      <c r="A198" s="1" t="s">
        <v>46</v>
      </c>
      <c r="B198" s="20">
        <v>1246.5</v>
      </c>
      <c r="C198" s="44"/>
    </row>
    <row r="199" spans="1:3" ht="19.5" customHeight="1">
      <c r="A199" s="1" t="s">
        <v>39</v>
      </c>
      <c r="B199" s="20">
        <v>319.2</v>
      </c>
      <c r="C199" s="44"/>
    </row>
    <row r="200" spans="1:3" ht="19.5" customHeight="1">
      <c r="A200" s="1" t="s">
        <v>40</v>
      </c>
      <c r="B200" s="20">
        <v>363.9</v>
      </c>
      <c r="C200" s="44"/>
    </row>
    <row r="201" spans="1:3" ht="19.5" customHeight="1">
      <c r="A201" s="1" t="s">
        <v>52</v>
      </c>
      <c r="B201" s="20">
        <v>446.9</v>
      </c>
      <c r="C201" s="44"/>
    </row>
    <row r="202" spans="1:3" ht="19.5" customHeight="1">
      <c r="A202" s="1" t="s">
        <v>47</v>
      </c>
      <c r="B202" s="20">
        <v>1513</v>
      </c>
      <c r="C202" s="44"/>
    </row>
    <row r="203" spans="1:3" ht="19.5" customHeight="1">
      <c r="A203" s="1" t="s">
        <v>42</v>
      </c>
      <c r="B203" s="20">
        <v>399</v>
      </c>
      <c r="C203" s="44"/>
    </row>
    <row r="204" spans="1:3" ht="19.5" customHeight="1">
      <c r="A204" s="1" t="s">
        <v>43</v>
      </c>
      <c r="B204" s="20">
        <v>478.8</v>
      </c>
      <c r="C204" s="44"/>
    </row>
    <row r="205" spans="1:3" ht="19.5" customHeight="1">
      <c r="A205" s="1" t="s">
        <v>48</v>
      </c>
      <c r="B205" s="20">
        <v>351.1</v>
      </c>
      <c r="C205" s="44"/>
    </row>
    <row r="206" spans="1:3" ht="19.5" customHeight="1">
      <c r="A206" s="1" t="s">
        <v>49</v>
      </c>
      <c r="B206" s="20">
        <v>446.9</v>
      </c>
      <c r="C206" s="44"/>
    </row>
    <row r="207" spans="1:3" ht="19.5" customHeight="1">
      <c r="A207" s="1" t="s">
        <v>44</v>
      </c>
      <c r="B207" s="20">
        <v>877.8</v>
      </c>
      <c r="C207" s="44"/>
    </row>
    <row r="208" spans="1:3" ht="19.5" customHeight="1">
      <c r="A208" s="1" t="s">
        <v>50</v>
      </c>
      <c r="B208" s="20">
        <v>654.4</v>
      </c>
      <c r="C208" s="44"/>
    </row>
    <row r="209" spans="1:5" ht="19.5" customHeight="1">
      <c r="A209" s="1" t="s">
        <v>51</v>
      </c>
      <c r="B209" s="20">
        <v>204.3</v>
      </c>
      <c r="C209" s="44"/>
    </row>
    <row r="210" spans="1:5" ht="24.95" customHeight="1">
      <c r="A210" s="19" t="s">
        <v>4</v>
      </c>
      <c r="B210" s="123">
        <f>SUM(B194:B209)</f>
        <v>10441</v>
      </c>
      <c r="C210" s="64"/>
      <c r="E210" s="3"/>
    </row>
    <row r="211" spans="1:5" ht="24.75" customHeight="1">
      <c r="A211" s="19"/>
      <c r="B211" s="178"/>
      <c r="C211" s="44"/>
    </row>
    <row r="212" spans="1:5" ht="24.75" customHeight="1">
      <c r="A212" s="19"/>
      <c r="B212" s="178"/>
      <c r="C212" s="44"/>
    </row>
    <row r="213" spans="1:5" s="7" customFormat="1">
      <c r="A213" s="25"/>
      <c r="B213" s="22" t="s">
        <v>25</v>
      </c>
      <c r="D213" s="8"/>
    </row>
    <row r="214" spans="1:5" s="7" customFormat="1">
      <c r="A214" s="25"/>
      <c r="B214" s="22" t="s">
        <v>249</v>
      </c>
      <c r="D214" s="8"/>
    </row>
    <row r="215" spans="1:5" ht="50.1" customHeight="1">
      <c r="A215" s="38"/>
      <c r="B215" s="22"/>
    </row>
    <row r="216" spans="1:5" s="7" customFormat="1">
      <c r="A216" s="344" t="s">
        <v>9</v>
      </c>
      <c r="B216" s="344"/>
      <c r="D216" s="8"/>
    </row>
    <row r="217" spans="1:5" ht="3.75" customHeight="1">
      <c r="A217" s="231"/>
      <c r="B217" s="45"/>
    </row>
    <row r="218" spans="1:5" s="7" customFormat="1" ht="153" customHeight="1">
      <c r="A218" s="340" t="s">
        <v>272</v>
      </c>
      <c r="B218" s="340"/>
      <c r="D218" s="8"/>
    </row>
    <row r="219" spans="1:5" ht="50.1" customHeight="1">
      <c r="A219" s="38"/>
      <c r="B219" s="22"/>
    </row>
    <row r="220" spans="1:5" s="7" customFormat="1">
      <c r="A220" s="343" t="s">
        <v>1</v>
      </c>
      <c r="B220" s="343"/>
      <c r="D220" s="8"/>
    </row>
    <row r="221" spans="1:5" s="7" customFormat="1" ht="37.5">
      <c r="A221" s="234" t="s">
        <v>56</v>
      </c>
      <c r="B221" s="233" t="s">
        <v>24</v>
      </c>
      <c r="D221" s="8"/>
    </row>
    <row r="222" spans="1:5" ht="7.5" customHeight="1">
      <c r="A222" s="46"/>
      <c r="B222" s="47"/>
    </row>
    <row r="223" spans="1:5" s="7" customFormat="1" ht="19.5" customHeight="1">
      <c r="A223" s="220" t="s">
        <v>10</v>
      </c>
      <c r="B223" s="248">
        <v>1.66</v>
      </c>
      <c r="D223" s="8"/>
    </row>
    <row r="224" spans="1:5" s="7" customFormat="1" ht="19.5" customHeight="1">
      <c r="A224" s="38" t="s">
        <v>38</v>
      </c>
      <c r="B224" s="248">
        <v>0.83</v>
      </c>
      <c r="D224" s="8"/>
    </row>
    <row r="225" spans="1:5" s="7" customFormat="1" ht="19.5" customHeight="1">
      <c r="A225" s="38" t="s">
        <v>52</v>
      </c>
      <c r="B225" s="248">
        <v>0.83</v>
      </c>
      <c r="D225" s="8"/>
    </row>
    <row r="226" spans="1:5" s="7" customFormat="1" ht="19.5" customHeight="1">
      <c r="A226" s="38" t="s">
        <v>47</v>
      </c>
      <c r="B226" s="248">
        <v>0.83</v>
      </c>
      <c r="D226" s="8"/>
    </row>
    <row r="227" spans="1:5" ht="24.95" customHeight="1">
      <c r="A227" s="25" t="s">
        <v>4</v>
      </c>
      <c r="B227" s="68">
        <f>SUM(B223:B226)</f>
        <v>4.1500000000000004</v>
      </c>
      <c r="C227" s="64"/>
      <c r="E227" s="3"/>
    </row>
    <row r="228" spans="1:5" s="7" customFormat="1">
      <c r="B228" s="41"/>
      <c r="D228" s="8"/>
    </row>
    <row r="229" spans="1:5" s="7" customFormat="1">
      <c r="B229" s="41"/>
      <c r="D229" s="8"/>
    </row>
    <row r="230" spans="1:5" s="7" customFormat="1">
      <c r="A230" s="25"/>
      <c r="B230" s="22" t="s">
        <v>66</v>
      </c>
      <c r="D230" s="8"/>
    </row>
    <row r="231" spans="1:5" s="7" customFormat="1">
      <c r="A231" s="25"/>
      <c r="B231" s="22" t="s">
        <v>249</v>
      </c>
      <c r="D231" s="8"/>
    </row>
    <row r="232" spans="1:5" ht="50.1" customHeight="1">
      <c r="A232" s="38"/>
      <c r="B232" s="22"/>
    </row>
    <row r="233" spans="1:5" s="7" customFormat="1">
      <c r="A233" s="339" t="s">
        <v>9</v>
      </c>
      <c r="B233" s="339"/>
      <c r="C233" s="13"/>
      <c r="D233" s="8"/>
    </row>
    <row r="234" spans="1:5" ht="3.75" customHeight="1">
      <c r="A234" s="285"/>
      <c r="B234" s="45"/>
    </row>
    <row r="235" spans="1:5" s="7" customFormat="1" ht="111" customHeight="1">
      <c r="A235" s="340" t="s">
        <v>305</v>
      </c>
      <c r="B235" s="340"/>
      <c r="D235" s="8"/>
    </row>
    <row r="236" spans="1:5" ht="50.1" customHeight="1">
      <c r="A236" s="38"/>
      <c r="B236" s="22"/>
    </row>
    <row r="237" spans="1:5" s="7" customFormat="1">
      <c r="A237" s="153"/>
      <c r="B237" s="154" t="s">
        <v>1</v>
      </c>
      <c r="D237" s="8"/>
    </row>
    <row r="238" spans="1:5" s="7" customFormat="1" ht="37.5">
      <c r="A238" s="288" t="s">
        <v>20</v>
      </c>
      <c r="B238" s="287" t="s">
        <v>24</v>
      </c>
      <c r="D238" s="8"/>
    </row>
    <row r="239" spans="1:5" ht="7.5" customHeight="1">
      <c r="A239" s="46"/>
      <c r="B239" s="47"/>
    </row>
    <row r="240" spans="1:5" s="7" customFormat="1" ht="19.5" customHeight="1">
      <c r="A240" s="25" t="s">
        <v>10</v>
      </c>
      <c r="B240" s="41">
        <v>4230</v>
      </c>
      <c r="D240" s="8"/>
    </row>
    <row r="241" spans="1:5" s="7" customFormat="1" ht="19.5" customHeight="1">
      <c r="A241" s="7" t="s">
        <v>45</v>
      </c>
      <c r="B241" s="41">
        <v>18834</v>
      </c>
      <c r="D241" s="8"/>
    </row>
    <row r="242" spans="1:5" s="7" customFormat="1" ht="19.5" customHeight="1">
      <c r="A242" s="7" t="s">
        <v>38</v>
      </c>
      <c r="B242" s="41">
        <v>16002</v>
      </c>
      <c r="D242" s="8"/>
    </row>
    <row r="243" spans="1:5" s="7" customFormat="1" ht="19.5" customHeight="1">
      <c r="A243" s="7" t="s">
        <v>46</v>
      </c>
      <c r="B243" s="41">
        <v>15236</v>
      </c>
      <c r="D243" s="8"/>
    </row>
    <row r="244" spans="1:5" s="7" customFormat="1" ht="19.5" customHeight="1">
      <c r="A244" s="7" t="s">
        <v>39</v>
      </c>
      <c r="B244" s="41">
        <v>10058</v>
      </c>
      <c r="D244" s="8"/>
    </row>
    <row r="245" spans="1:5" s="7" customFormat="1" ht="19.5" customHeight="1">
      <c r="A245" s="7" t="s">
        <v>40</v>
      </c>
      <c r="B245" s="41">
        <v>12262</v>
      </c>
      <c r="D245" s="8"/>
    </row>
    <row r="246" spans="1:5" s="7" customFormat="1" ht="19.5" customHeight="1">
      <c r="A246" s="7" t="s">
        <v>52</v>
      </c>
      <c r="B246" s="41">
        <v>16566</v>
      </c>
      <c r="D246" s="8"/>
    </row>
    <row r="247" spans="1:5" s="7" customFormat="1" ht="19.5" customHeight="1">
      <c r="A247" s="7" t="s">
        <v>47</v>
      </c>
      <c r="B247" s="41">
        <v>41217</v>
      </c>
      <c r="D247" s="8"/>
    </row>
    <row r="248" spans="1:5" s="7" customFormat="1" ht="19.5" customHeight="1">
      <c r="A248" s="7" t="s">
        <v>42</v>
      </c>
      <c r="B248" s="41">
        <v>24756</v>
      </c>
      <c r="D248" s="8"/>
    </row>
    <row r="249" spans="1:5" s="7" customFormat="1" ht="19.5" customHeight="1">
      <c r="A249" s="7" t="s">
        <v>43</v>
      </c>
      <c r="B249" s="41">
        <v>13004</v>
      </c>
      <c r="D249" s="8"/>
    </row>
    <row r="250" spans="1:5" s="7" customFormat="1" ht="19.5" customHeight="1">
      <c r="A250" s="7" t="s">
        <v>48</v>
      </c>
      <c r="B250" s="41">
        <v>14274</v>
      </c>
      <c r="D250" s="8"/>
    </row>
    <row r="251" spans="1:5" s="7" customFormat="1" ht="19.5" customHeight="1">
      <c r="A251" s="7" t="s">
        <v>49</v>
      </c>
      <c r="B251" s="41">
        <v>15824</v>
      </c>
      <c r="D251" s="8"/>
    </row>
    <row r="252" spans="1:5" s="7" customFormat="1" ht="19.5" customHeight="1">
      <c r="A252" s="7" t="s">
        <v>44</v>
      </c>
      <c r="B252" s="41">
        <v>18725</v>
      </c>
      <c r="D252" s="8"/>
    </row>
    <row r="253" spans="1:5" s="7" customFormat="1" ht="19.5" customHeight="1">
      <c r="A253" s="7" t="s">
        <v>50</v>
      </c>
      <c r="B253" s="41">
        <v>22972</v>
      </c>
      <c r="D253" s="8"/>
    </row>
    <row r="254" spans="1:5" s="7" customFormat="1" ht="19.5" customHeight="1">
      <c r="A254" s="7" t="s">
        <v>51</v>
      </c>
      <c r="B254" s="41">
        <v>11072</v>
      </c>
      <c r="D254" s="8"/>
    </row>
    <row r="255" spans="1:5" ht="24.95" customHeight="1">
      <c r="A255" s="25" t="s">
        <v>4</v>
      </c>
      <c r="B255" s="48">
        <f>SUM(B240:B254)</f>
        <v>255032</v>
      </c>
      <c r="C255" s="64"/>
      <c r="E255" s="3"/>
    </row>
    <row r="256" spans="1:5" s="7" customFormat="1">
      <c r="A256" s="25"/>
      <c r="B256" s="286"/>
      <c r="D256" s="8"/>
    </row>
    <row r="257" spans="1:3">
      <c r="A257" s="19"/>
      <c r="B257" s="298" t="s">
        <v>22</v>
      </c>
    </row>
    <row r="258" spans="1:3">
      <c r="A258" s="19"/>
      <c r="B258" s="298" t="s">
        <v>249</v>
      </c>
    </row>
    <row r="259" spans="1:3" ht="40.5" customHeight="1">
      <c r="A259" s="17"/>
      <c r="B259" s="163"/>
    </row>
    <row r="260" spans="1:3">
      <c r="A260" s="334" t="s">
        <v>9</v>
      </c>
      <c r="B260" s="334"/>
      <c r="C260" s="44"/>
    </row>
    <row r="261" spans="1:3" ht="3.75" customHeight="1">
      <c r="A261" s="159"/>
      <c r="B261" s="118"/>
    </row>
    <row r="262" spans="1:3" ht="213" customHeight="1">
      <c r="A262" s="333" t="s">
        <v>317</v>
      </c>
      <c r="B262" s="333"/>
      <c r="C262" s="44"/>
    </row>
    <row r="263" spans="1:3" ht="39" customHeight="1">
      <c r="A263" s="17"/>
      <c r="B263" s="163"/>
    </row>
    <row r="264" spans="1:3">
      <c r="A264" s="1"/>
      <c r="B264" s="119" t="s">
        <v>1</v>
      </c>
      <c r="C264" s="44"/>
    </row>
    <row r="265" spans="1:3" ht="39" customHeight="1">
      <c r="A265" s="162" t="s">
        <v>21</v>
      </c>
      <c r="B265" s="121" t="s">
        <v>24</v>
      </c>
      <c r="C265" s="44"/>
    </row>
    <row r="266" spans="1:3" ht="7.5" customHeight="1">
      <c r="A266" s="18"/>
      <c r="B266" s="126"/>
    </row>
    <row r="267" spans="1:3" ht="19.5" customHeight="1">
      <c r="A267" s="19" t="s">
        <v>10</v>
      </c>
      <c r="B267" s="308">
        <v>843245</v>
      </c>
      <c r="C267" s="44"/>
    </row>
    <row r="268" spans="1:3" ht="19.5" customHeight="1">
      <c r="A268" s="19" t="s">
        <v>2</v>
      </c>
      <c r="B268" s="308">
        <v>219939.5</v>
      </c>
      <c r="C268" s="44"/>
    </row>
    <row r="269" spans="1:3" ht="19.5" customHeight="1">
      <c r="A269" s="19" t="s">
        <v>3</v>
      </c>
      <c r="B269" s="308">
        <v>86825.5</v>
      </c>
      <c r="C269" s="44"/>
    </row>
    <row r="270" spans="1:3" ht="19.5" customHeight="1">
      <c r="A270" s="1" t="s">
        <v>45</v>
      </c>
      <c r="B270" s="308">
        <v>124136.6</v>
      </c>
      <c r="C270" s="44"/>
    </row>
    <row r="271" spans="1:3" ht="19.5" customHeight="1">
      <c r="A271" s="1" t="s">
        <v>38</v>
      </c>
      <c r="B271" s="308">
        <v>167182</v>
      </c>
      <c r="C271" s="44"/>
    </row>
    <row r="272" spans="1:3" ht="19.5" customHeight="1">
      <c r="A272" s="1" t="s">
        <v>46</v>
      </c>
      <c r="B272" s="308">
        <v>199474.2</v>
      </c>
      <c r="C272" s="44"/>
    </row>
    <row r="273" spans="1:5" ht="19.5" customHeight="1">
      <c r="A273" s="1" t="s">
        <v>39</v>
      </c>
      <c r="B273" s="308">
        <v>77806.600000000006</v>
      </c>
      <c r="C273" s="44"/>
    </row>
    <row r="274" spans="1:5" ht="19.5" customHeight="1">
      <c r="A274" s="1" t="s">
        <v>40</v>
      </c>
      <c r="B274" s="308">
        <v>91041</v>
      </c>
      <c r="C274" s="44"/>
    </row>
    <row r="275" spans="1:5" ht="19.5" customHeight="1">
      <c r="A275" s="1" t="s">
        <v>52</v>
      </c>
      <c r="B275" s="308">
        <v>129474.1</v>
      </c>
      <c r="C275" s="44"/>
    </row>
    <row r="276" spans="1:5" ht="19.5" customHeight="1">
      <c r="A276" s="1" t="s">
        <v>47</v>
      </c>
      <c r="B276" s="308">
        <v>390256.4</v>
      </c>
      <c r="C276" s="44"/>
    </row>
    <row r="277" spans="1:5" ht="19.5" customHeight="1">
      <c r="A277" s="1" t="s">
        <v>42</v>
      </c>
      <c r="B277" s="308">
        <v>198211.9</v>
      </c>
      <c r="C277" s="44"/>
    </row>
    <row r="278" spans="1:5" ht="19.5" customHeight="1">
      <c r="A278" s="1" t="s">
        <v>43</v>
      </c>
      <c r="B278" s="308">
        <v>86983.2</v>
      </c>
      <c r="C278" s="44"/>
    </row>
    <row r="279" spans="1:5" ht="19.5" customHeight="1">
      <c r="A279" s="1" t="s">
        <v>48</v>
      </c>
      <c r="B279" s="308">
        <v>74383.5</v>
      </c>
      <c r="C279" s="44"/>
    </row>
    <row r="280" spans="1:5" ht="19.5" customHeight="1">
      <c r="A280" s="1" t="s">
        <v>49</v>
      </c>
      <c r="B280" s="308">
        <v>95530.3</v>
      </c>
      <c r="C280" s="44"/>
    </row>
    <row r="281" spans="1:5" ht="19.5" customHeight="1">
      <c r="A281" s="1" t="s">
        <v>44</v>
      </c>
      <c r="B281" s="308">
        <v>139335</v>
      </c>
      <c r="C281" s="44"/>
    </row>
    <row r="282" spans="1:5" ht="19.5" customHeight="1">
      <c r="A282" s="1" t="s">
        <v>50</v>
      </c>
      <c r="B282" s="308">
        <v>127640.4</v>
      </c>
      <c r="C282" s="44"/>
    </row>
    <row r="283" spans="1:5" ht="19.5" customHeight="1">
      <c r="A283" s="1" t="s">
        <v>51</v>
      </c>
      <c r="B283" s="308">
        <v>48176.6</v>
      </c>
      <c r="C283" s="44"/>
    </row>
    <row r="284" spans="1:5" ht="24.95" customHeight="1">
      <c r="A284" s="19" t="s">
        <v>4</v>
      </c>
      <c r="B284" s="309">
        <f>SUM(B267:B283)</f>
        <v>3099641.8</v>
      </c>
      <c r="C284" s="64"/>
      <c r="E284" s="3"/>
    </row>
    <row r="285" spans="1:5">
      <c r="A285" s="19"/>
      <c r="B285" s="298" t="s">
        <v>35</v>
      </c>
    </row>
    <row r="286" spans="1:5">
      <c r="A286" s="19"/>
      <c r="B286" s="298" t="s">
        <v>249</v>
      </c>
    </row>
    <row r="287" spans="1:5" ht="50.1" customHeight="1">
      <c r="A287" s="17"/>
      <c r="B287" s="163"/>
    </row>
    <row r="288" spans="1:5">
      <c r="A288" s="334" t="s">
        <v>9</v>
      </c>
      <c r="B288" s="334"/>
      <c r="C288" s="44"/>
    </row>
    <row r="289" spans="1:5" ht="3.75" customHeight="1">
      <c r="A289" s="159"/>
      <c r="B289" s="118"/>
    </row>
    <row r="290" spans="1:5" ht="114" customHeight="1">
      <c r="A290" s="333" t="s">
        <v>318</v>
      </c>
      <c r="B290" s="333"/>
      <c r="C290" s="44"/>
    </row>
    <row r="291" spans="1:5" ht="50.1" customHeight="1">
      <c r="A291" s="17"/>
      <c r="B291" s="163"/>
    </row>
    <row r="292" spans="1:5" ht="21" customHeight="1">
      <c r="A292" s="19"/>
      <c r="B292" s="63" t="s">
        <v>1</v>
      </c>
      <c r="C292" s="44"/>
    </row>
    <row r="293" spans="1:5" ht="39.75" customHeight="1">
      <c r="A293" s="162" t="s">
        <v>37</v>
      </c>
      <c r="B293" s="121" t="s">
        <v>24</v>
      </c>
      <c r="C293" s="44"/>
    </row>
    <row r="294" spans="1:5" ht="7.5" customHeight="1">
      <c r="A294" s="18"/>
      <c r="B294" s="126"/>
    </row>
    <row r="295" spans="1:5" ht="19.5" customHeight="1">
      <c r="A295" s="1" t="s">
        <v>10</v>
      </c>
      <c r="B295" s="20">
        <v>35</v>
      </c>
      <c r="C295" s="44"/>
    </row>
    <row r="296" spans="1:5" ht="19.5" customHeight="1">
      <c r="A296" s="1" t="s">
        <v>45</v>
      </c>
      <c r="B296" s="20">
        <v>40</v>
      </c>
      <c r="C296" s="44"/>
    </row>
    <row r="297" spans="1:5" ht="19.5" customHeight="1">
      <c r="A297" s="1" t="s">
        <v>46</v>
      </c>
      <c r="B297" s="20">
        <v>15</v>
      </c>
      <c r="C297" s="44"/>
    </row>
    <row r="298" spans="1:5" ht="19.5" customHeight="1">
      <c r="A298" s="1" t="s">
        <v>52</v>
      </c>
      <c r="B298" s="20">
        <v>10</v>
      </c>
      <c r="C298" s="44"/>
    </row>
    <row r="299" spans="1:5" ht="24.95" customHeight="1">
      <c r="A299" s="19" t="s">
        <v>4</v>
      </c>
      <c r="B299" s="123">
        <f>SUM(B295:B298)</f>
        <v>100</v>
      </c>
      <c r="C299" s="64"/>
      <c r="E299" s="3"/>
    </row>
    <row r="300" spans="1:5">
      <c r="A300" s="1"/>
      <c r="B300" s="20"/>
      <c r="C300" s="44"/>
    </row>
    <row r="301" spans="1:5">
      <c r="A301" s="19"/>
      <c r="B301" s="298" t="s">
        <v>31</v>
      </c>
    </row>
    <row r="302" spans="1:5">
      <c r="A302" s="19"/>
      <c r="B302" s="298" t="s">
        <v>249</v>
      </c>
    </row>
    <row r="303" spans="1:5" ht="50.1" customHeight="1">
      <c r="A303" s="17"/>
      <c r="B303" s="163"/>
    </row>
    <row r="304" spans="1:5">
      <c r="A304" s="334" t="s">
        <v>9</v>
      </c>
      <c r="B304" s="334"/>
      <c r="C304" s="44"/>
    </row>
    <row r="305" spans="1:3" ht="3.75" customHeight="1">
      <c r="A305" s="159"/>
      <c r="B305" s="118"/>
    </row>
    <row r="306" spans="1:3" ht="109.5" customHeight="1">
      <c r="A306" s="333" t="s">
        <v>257</v>
      </c>
      <c r="B306" s="333"/>
      <c r="C306" s="44"/>
    </row>
    <row r="307" spans="1:3" ht="50.1" customHeight="1">
      <c r="A307" s="17"/>
      <c r="B307" s="163"/>
    </row>
    <row r="308" spans="1:3">
      <c r="A308" s="1"/>
      <c r="B308" s="119" t="s">
        <v>1</v>
      </c>
    </row>
    <row r="309" spans="1:3" ht="42" customHeight="1">
      <c r="A309" s="162" t="s">
        <v>21</v>
      </c>
      <c r="B309" s="121" t="s">
        <v>24</v>
      </c>
    </row>
    <row r="310" spans="1:3" ht="7.5" customHeight="1">
      <c r="A310" s="18"/>
      <c r="B310" s="126"/>
    </row>
    <row r="311" spans="1:3" ht="19.5" customHeight="1">
      <c r="A311" s="1" t="s">
        <v>10</v>
      </c>
      <c r="B311" s="20">
        <v>35126.300000000003</v>
      </c>
      <c r="C311" s="44"/>
    </row>
    <row r="312" spans="1:3" ht="19.5" customHeight="1">
      <c r="A312" s="1" t="s">
        <v>2</v>
      </c>
      <c r="B312" s="20">
        <v>9573.6</v>
      </c>
      <c r="C312" s="44"/>
    </row>
    <row r="313" spans="1:3" ht="19.5" customHeight="1">
      <c r="A313" s="1" t="s">
        <v>3</v>
      </c>
      <c r="B313" s="20">
        <v>4177.5</v>
      </c>
      <c r="C313" s="44"/>
    </row>
    <row r="314" spans="1:3" ht="19.5" customHeight="1">
      <c r="A314" s="1" t="s">
        <v>45</v>
      </c>
      <c r="B314" s="20">
        <v>6005.2</v>
      </c>
      <c r="C314" s="44"/>
    </row>
    <row r="315" spans="1:3" ht="19.5" customHeight="1">
      <c r="A315" s="1" t="s">
        <v>38</v>
      </c>
      <c r="B315" s="20">
        <v>5222</v>
      </c>
      <c r="C315" s="44"/>
    </row>
    <row r="316" spans="1:3" ht="19.5" customHeight="1">
      <c r="A316" s="1" t="s">
        <v>46</v>
      </c>
      <c r="B316" s="20">
        <v>12906.9</v>
      </c>
      <c r="C316" s="44"/>
    </row>
    <row r="317" spans="1:3" ht="19.5" customHeight="1">
      <c r="A317" s="1" t="s">
        <v>39</v>
      </c>
      <c r="B317" s="20">
        <v>3960</v>
      </c>
      <c r="C317" s="44"/>
    </row>
    <row r="318" spans="1:3" ht="19.5" customHeight="1">
      <c r="A318" s="1" t="s">
        <v>40</v>
      </c>
      <c r="B318" s="20">
        <v>3829.4</v>
      </c>
      <c r="C318" s="44"/>
    </row>
    <row r="319" spans="1:3" ht="19.5" customHeight="1">
      <c r="A319" s="1" t="s">
        <v>52</v>
      </c>
      <c r="B319" s="20">
        <v>4569.2</v>
      </c>
      <c r="C319" s="44"/>
    </row>
    <row r="320" spans="1:3" ht="19.5" customHeight="1">
      <c r="A320" s="1" t="s">
        <v>47</v>
      </c>
      <c r="B320" s="20">
        <v>15526.6</v>
      </c>
      <c r="C320" s="44"/>
    </row>
    <row r="321" spans="1:7" ht="19.5" customHeight="1">
      <c r="A321" s="1" t="s">
        <v>42</v>
      </c>
      <c r="B321" s="20">
        <v>10896.5</v>
      </c>
      <c r="C321" s="44"/>
    </row>
    <row r="322" spans="1:7" ht="19.5" customHeight="1">
      <c r="A322" s="1" t="s">
        <v>43</v>
      </c>
      <c r="B322" s="20">
        <v>3272.4</v>
      </c>
      <c r="C322" s="44"/>
    </row>
    <row r="323" spans="1:7" ht="19.5" customHeight="1">
      <c r="A323" s="1" t="s">
        <v>48</v>
      </c>
      <c r="B323" s="20">
        <v>3638</v>
      </c>
      <c r="C323" s="44"/>
    </row>
    <row r="324" spans="1:7" ht="19.5" customHeight="1">
      <c r="A324" s="1" t="s">
        <v>49</v>
      </c>
      <c r="B324" s="20">
        <v>4090.5</v>
      </c>
      <c r="C324" s="44"/>
    </row>
    <row r="325" spans="1:7" ht="19.5" customHeight="1">
      <c r="A325" s="1" t="s">
        <v>44</v>
      </c>
      <c r="B325" s="20">
        <v>4960.8999999999996</v>
      </c>
      <c r="C325" s="44"/>
    </row>
    <row r="326" spans="1:7" ht="19.5" customHeight="1">
      <c r="A326" s="1" t="s">
        <v>50</v>
      </c>
      <c r="B326" s="20">
        <v>5796.4</v>
      </c>
      <c r="C326" s="44"/>
    </row>
    <row r="327" spans="1:7" ht="19.5" customHeight="1">
      <c r="A327" s="1" t="s">
        <v>51</v>
      </c>
      <c r="B327" s="20">
        <v>1845.1</v>
      </c>
      <c r="C327" s="44"/>
    </row>
    <row r="328" spans="1:7" ht="24.95" customHeight="1">
      <c r="A328" s="19" t="s">
        <v>4</v>
      </c>
      <c r="B328" s="123">
        <f>SUM(B311:B327)</f>
        <v>135396.5</v>
      </c>
      <c r="C328" s="64"/>
      <c r="E328" s="3"/>
    </row>
    <row r="329" spans="1:7">
      <c r="A329" s="1"/>
      <c r="B329" s="20"/>
    </row>
    <row r="330" spans="1:7">
      <c r="A330" s="1"/>
      <c r="B330" s="20"/>
    </row>
    <row r="331" spans="1:7">
      <c r="A331" s="19"/>
      <c r="B331" s="298" t="s">
        <v>32</v>
      </c>
    </row>
    <row r="332" spans="1:7">
      <c r="A332" s="19"/>
      <c r="B332" s="298" t="s">
        <v>249</v>
      </c>
    </row>
    <row r="333" spans="1:7" ht="48.75" customHeight="1">
      <c r="A333" s="17"/>
      <c r="B333" s="163"/>
    </row>
    <row r="334" spans="1:7">
      <c r="A334" s="334" t="s">
        <v>9</v>
      </c>
      <c r="B334" s="334"/>
      <c r="F334" s="21"/>
      <c r="G334" s="21"/>
    </row>
    <row r="335" spans="1:7" ht="3.75" customHeight="1">
      <c r="A335" s="159"/>
      <c r="B335" s="118"/>
    </row>
    <row r="336" spans="1:7" ht="160.5" customHeight="1">
      <c r="A336" s="333" t="s">
        <v>326</v>
      </c>
      <c r="B336" s="333"/>
    </row>
    <row r="337" spans="1:7" ht="48.75" customHeight="1">
      <c r="A337" s="17"/>
      <c r="B337" s="163"/>
    </row>
    <row r="338" spans="1:7" ht="22.5" customHeight="1">
      <c r="A338" s="1"/>
      <c r="B338" s="119" t="s">
        <v>1</v>
      </c>
    </row>
    <row r="339" spans="1:7" ht="38.25" customHeight="1">
      <c r="A339" s="162" t="s">
        <v>21</v>
      </c>
      <c r="B339" s="121" t="s">
        <v>24</v>
      </c>
    </row>
    <row r="340" spans="1:7" ht="7.5" customHeight="1">
      <c r="A340" s="18"/>
      <c r="B340" s="126"/>
    </row>
    <row r="341" spans="1:7" ht="19.5" customHeight="1">
      <c r="A341" s="182" t="s">
        <v>10</v>
      </c>
      <c r="B341" s="181">
        <v>280.7</v>
      </c>
    </row>
    <row r="342" spans="1:7" ht="19.5" customHeight="1">
      <c r="A342" s="182" t="s">
        <v>2</v>
      </c>
      <c r="B342" s="181">
        <v>134</v>
      </c>
    </row>
    <row r="343" spans="1:7" ht="19.5" customHeight="1">
      <c r="A343" s="182" t="s">
        <v>3</v>
      </c>
      <c r="B343" s="181">
        <v>127.5</v>
      </c>
    </row>
    <row r="344" spans="1:7" ht="19.5" customHeight="1">
      <c r="A344" s="180" t="s">
        <v>45</v>
      </c>
      <c r="B344" s="181">
        <v>127.5</v>
      </c>
    </row>
    <row r="345" spans="1:7" ht="19.5" customHeight="1">
      <c r="A345" s="180" t="s">
        <v>38</v>
      </c>
      <c r="B345" s="181">
        <v>127.5</v>
      </c>
    </row>
    <row r="346" spans="1:7" ht="19.5" customHeight="1">
      <c r="A346" s="180" t="s">
        <v>46</v>
      </c>
      <c r="B346" s="181">
        <v>127.5</v>
      </c>
    </row>
    <row r="347" spans="1:7" ht="19.5" customHeight="1">
      <c r="A347" s="180" t="s">
        <v>39</v>
      </c>
      <c r="B347" s="181">
        <v>127.5</v>
      </c>
    </row>
    <row r="348" spans="1:7" ht="19.5" customHeight="1">
      <c r="A348" s="180" t="s">
        <v>40</v>
      </c>
      <c r="B348" s="181">
        <v>127.5</v>
      </c>
      <c r="F348" s="21"/>
      <c r="G348" s="21"/>
    </row>
    <row r="349" spans="1:7" ht="19.5" customHeight="1">
      <c r="A349" s="180" t="s">
        <v>52</v>
      </c>
      <c r="B349" s="181">
        <v>127.5</v>
      </c>
      <c r="F349" s="21"/>
      <c r="G349" s="21"/>
    </row>
    <row r="350" spans="1:7" ht="19.5" customHeight="1">
      <c r="A350" s="180" t="s">
        <v>47</v>
      </c>
      <c r="B350" s="181">
        <v>134</v>
      </c>
      <c r="F350" s="21"/>
      <c r="G350" s="21"/>
    </row>
    <row r="351" spans="1:7" ht="19.5" customHeight="1">
      <c r="A351" s="180" t="s">
        <v>42</v>
      </c>
      <c r="B351" s="181">
        <v>127.5</v>
      </c>
      <c r="F351" s="21"/>
      <c r="G351" s="21"/>
    </row>
    <row r="352" spans="1:7" ht="19.5" customHeight="1">
      <c r="A352" s="180" t="s">
        <v>43</v>
      </c>
      <c r="B352" s="181">
        <v>127.5</v>
      </c>
      <c r="F352" s="21"/>
      <c r="G352" s="21"/>
    </row>
    <row r="353" spans="1:7" ht="19.5" customHeight="1">
      <c r="A353" s="180" t="s">
        <v>48</v>
      </c>
      <c r="B353" s="181">
        <v>127.5</v>
      </c>
      <c r="F353" s="21"/>
      <c r="G353" s="21"/>
    </row>
    <row r="354" spans="1:7" ht="19.5" customHeight="1">
      <c r="A354" s="180" t="s">
        <v>49</v>
      </c>
      <c r="B354" s="181">
        <v>127.5</v>
      </c>
      <c r="F354" s="21"/>
      <c r="G354" s="21"/>
    </row>
    <row r="355" spans="1:7" ht="19.5" customHeight="1">
      <c r="A355" s="180" t="s">
        <v>44</v>
      </c>
      <c r="B355" s="181">
        <v>127.5</v>
      </c>
      <c r="F355" s="21"/>
      <c r="G355" s="21"/>
    </row>
    <row r="356" spans="1:7" ht="19.5" customHeight="1">
      <c r="A356" s="180" t="s">
        <v>50</v>
      </c>
      <c r="B356" s="181">
        <v>127.5</v>
      </c>
      <c r="F356" s="21"/>
      <c r="G356" s="21"/>
    </row>
    <row r="357" spans="1:7" ht="19.5" customHeight="1">
      <c r="A357" s="180" t="s">
        <v>51</v>
      </c>
      <c r="B357" s="181">
        <v>127.5</v>
      </c>
      <c r="F357" s="21"/>
      <c r="G357" s="21"/>
    </row>
    <row r="358" spans="1:7" ht="20.25" customHeight="1">
      <c r="A358" s="19" t="s">
        <v>4</v>
      </c>
      <c r="B358" s="123">
        <f>SUM(B341:B357)</f>
        <v>2333.6999999999998</v>
      </c>
      <c r="C358" s="64"/>
      <c r="E358" s="3"/>
    </row>
    <row r="359" spans="1:7">
      <c r="A359" s="19"/>
      <c r="B359" s="298" t="s">
        <v>33</v>
      </c>
    </row>
    <row r="360" spans="1:7">
      <c r="A360" s="19"/>
      <c r="B360" s="298" t="s">
        <v>249</v>
      </c>
    </row>
    <row r="361" spans="1:7" ht="48.75" customHeight="1">
      <c r="A361" s="17"/>
      <c r="B361" s="163"/>
    </row>
    <row r="362" spans="1:7">
      <c r="A362" s="334" t="s">
        <v>0</v>
      </c>
      <c r="B362" s="334"/>
      <c r="F362" s="21"/>
      <c r="G362" s="21"/>
    </row>
    <row r="363" spans="1:7" ht="3.75" customHeight="1">
      <c r="A363" s="159"/>
      <c r="B363" s="118"/>
    </row>
    <row r="364" spans="1:7" ht="163.5" customHeight="1">
      <c r="A364" s="333" t="s">
        <v>325</v>
      </c>
      <c r="B364" s="333"/>
      <c r="C364" s="44"/>
    </row>
    <row r="365" spans="1:7" ht="49.5" customHeight="1">
      <c r="A365" s="17"/>
      <c r="B365" s="163"/>
    </row>
    <row r="366" spans="1:7" ht="18.75" customHeight="1">
      <c r="A366" s="19"/>
      <c r="B366" s="63" t="s">
        <v>1</v>
      </c>
      <c r="C366" s="19"/>
      <c r="D366" s="1"/>
    </row>
    <row r="367" spans="1:7" ht="21.75" customHeight="1">
      <c r="A367" s="337" t="s">
        <v>11</v>
      </c>
      <c r="B367" s="335" t="s">
        <v>24</v>
      </c>
      <c r="C367" s="19"/>
      <c r="D367" s="1"/>
    </row>
    <row r="368" spans="1:7" ht="18" customHeight="1">
      <c r="A368" s="338"/>
      <c r="B368" s="336"/>
      <c r="C368" s="19"/>
      <c r="D368" s="1"/>
    </row>
    <row r="369" spans="1:4" ht="7.5" customHeight="1">
      <c r="A369" s="18"/>
      <c r="B369" s="126"/>
    </row>
    <row r="370" spans="1:4" ht="19.5" customHeight="1">
      <c r="A370" s="19" t="s">
        <v>10</v>
      </c>
      <c r="B370" s="123">
        <v>2325.6999999999998</v>
      </c>
      <c r="C370" s="19"/>
      <c r="D370" s="1"/>
    </row>
    <row r="371" spans="1:4" ht="19.5" customHeight="1">
      <c r="A371" s="19" t="s">
        <v>2</v>
      </c>
      <c r="B371" s="152">
        <v>45</v>
      </c>
      <c r="C371" s="19"/>
      <c r="D371" s="1"/>
    </row>
    <row r="372" spans="1:4" s="19" customFormat="1" ht="19.5" customHeight="1">
      <c r="A372" s="19" t="s">
        <v>3</v>
      </c>
      <c r="B372" s="152">
        <v>400</v>
      </c>
    </row>
    <row r="373" spans="1:4" ht="19.5" customHeight="1">
      <c r="A373" s="1" t="s">
        <v>45</v>
      </c>
      <c r="B373" s="20">
        <v>5.0999999999999996</v>
      </c>
      <c r="C373" s="19"/>
      <c r="D373" s="1"/>
    </row>
    <row r="374" spans="1:4" ht="19.5" customHeight="1">
      <c r="A374" s="1" t="s">
        <v>38</v>
      </c>
      <c r="B374" s="20">
        <v>5.0999999999999996</v>
      </c>
      <c r="C374" s="19"/>
      <c r="D374" s="1"/>
    </row>
    <row r="375" spans="1:4" ht="19.5" customHeight="1">
      <c r="A375" s="1" t="s">
        <v>46</v>
      </c>
      <c r="B375" s="20">
        <v>29.3</v>
      </c>
      <c r="C375" s="19"/>
      <c r="D375" s="1"/>
    </row>
    <row r="376" spans="1:4" ht="19.5" customHeight="1">
      <c r="A376" s="1" t="s">
        <v>39</v>
      </c>
      <c r="B376" s="20">
        <v>5.0999999999999996</v>
      </c>
      <c r="C376" s="19"/>
      <c r="D376" s="1"/>
    </row>
    <row r="377" spans="1:4" ht="19.5" customHeight="1">
      <c r="A377" s="1" t="s">
        <v>40</v>
      </c>
      <c r="B377" s="20">
        <v>5.0999999999999996</v>
      </c>
      <c r="C377" s="19"/>
      <c r="D377" s="1"/>
    </row>
    <row r="378" spans="1:4" ht="19.5" customHeight="1">
      <c r="A378" s="1" t="s">
        <v>52</v>
      </c>
      <c r="B378" s="20">
        <v>5.0999999999999996</v>
      </c>
      <c r="C378" s="19"/>
      <c r="D378" s="1"/>
    </row>
    <row r="379" spans="1:4" ht="19.5" customHeight="1">
      <c r="A379" s="1" t="s">
        <v>47</v>
      </c>
      <c r="B379" s="20">
        <v>460.3</v>
      </c>
      <c r="C379" s="19"/>
      <c r="D379" s="1"/>
    </row>
    <row r="380" spans="1:4" ht="19.5" customHeight="1">
      <c r="A380" s="1" t="s">
        <v>42</v>
      </c>
      <c r="B380" s="20">
        <v>5.0999999999999996</v>
      </c>
      <c r="C380" s="19"/>
      <c r="D380" s="1"/>
    </row>
    <row r="381" spans="1:4" ht="19.5" customHeight="1">
      <c r="A381" s="1" t="s">
        <v>43</v>
      </c>
      <c r="B381" s="20">
        <v>25</v>
      </c>
      <c r="C381" s="19"/>
      <c r="D381" s="1"/>
    </row>
    <row r="382" spans="1:4" ht="19.5" customHeight="1">
      <c r="A382" s="1" t="s">
        <v>48</v>
      </c>
      <c r="B382" s="20">
        <v>5.0999999999999996</v>
      </c>
      <c r="C382" s="19"/>
      <c r="D382" s="1"/>
    </row>
    <row r="383" spans="1:4" ht="19.5" customHeight="1">
      <c r="A383" s="1" t="s">
        <v>49</v>
      </c>
      <c r="B383" s="20">
        <v>5.0999999999999996</v>
      </c>
      <c r="C383" s="19"/>
      <c r="D383" s="1"/>
    </row>
    <row r="384" spans="1:4" ht="19.5" customHeight="1">
      <c r="A384" s="1" t="s">
        <v>44</v>
      </c>
      <c r="B384" s="20">
        <v>25</v>
      </c>
      <c r="C384" s="19"/>
      <c r="D384" s="1"/>
    </row>
    <row r="385" spans="1:7" ht="19.5" customHeight="1">
      <c r="A385" s="1" t="s">
        <v>50</v>
      </c>
      <c r="B385" s="20">
        <v>5.0999999999999996</v>
      </c>
      <c r="C385" s="19"/>
      <c r="D385" s="1"/>
    </row>
    <row r="386" spans="1:7" ht="19.5" customHeight="1">
      <c r="A386" s="1" t="s">
        <v>51</v>
      </c>
      <c r="B386" s="20">
        <v>5.0999999999999996</v>
      </c>
      <c r="C386" s="19"/>
      <c r="D386" s="1"/>
    </row>
    <row r="387" spans="1:7" ht="21.75" customHeight="1">
      <c r="A387" s="19" t="s">
        <v>4</v>
      </c>
      <c r="B387" s="123">
        <f>B370+B371+B372+B373+B374+B375+B376+B377+B378+B379+B380+B381+B382+B383+B384+B385+B386</f>
        <v>3361.3</v>
      </c>
      <c r="C387" s="64"/>
      <c r="E387" s="3"/>
    </row>
    <row r="388" spans="1:7">
      <c r="A388" s="19"/>
      <c r="B388" s="298" t="s">
        <v>34</v>
      </c>
    </row>
    <row r="389" spans="1:7">
      <c r="A389" s="19"/>
      <c r="B389" s="298" t="s">
        <v>249</v>
      </c>
    </row>
    <row r="390" spans="1:7" ht="50.1" customHeight="1">
      <c r="A390" s="17"/>
      <c r="B390" s="163"/>
    </row>
    <row r="391" spans="1:7">
      <c r="A391" s="334" t="s">
        <v>9</v>
      </c>
      <c r="B391" s="334"/>
      <c r="F391" s="21"/>
      <c r="G391" s="21"/>
    </row>
    <row r="392" spans="1:7" ht="3.75" customHeight="1">
      <c r="A392" s="159"/>
      <c r="B392" s="118"/>
    </row>
    <row r="393" spans="1:7" ht="156.75" customHeight="1">
      <c r="A393" s="333" t="s">
        <v>319</v>
      </c>
      <c r="B393" s="333"/>
    </row>
    <row r="394" spans="1:7" ht="39.75" customHeight="1">
      <c r="A394" s="17"/>
      <c r="B394" s="163"/>
    </row>
    <row r="395" spans="1:7" ht="18" customHeight="1">
      <c r="A395" s="19"/>
      <c r="B395" s="63" t="s">
        <v>1</v>
      </c>
    </row>
    <row r="396" spans="1:7" ht="39" customHeight="1">
      <c r="A396" s="162" t="s">
        <v>37</v>
      </c>
      <c r="B396" s="121" t="s">
        <v>24</v>
      </c>
    </row>
    <row r="397" spans="1:7" ht="7.5" customHeight="1">
      <c r="A397" s="18"/>
      <c r="B397" s="126"/>
    </row>
    <row r="398" spans="1:7" s="2" customFormat="1" ht="19.5" customHeight="1">
      <c r="A398" s="19" t="s">
        <v>10</v>
      </c>
      <c r="B398" s="309">
        <v>705451.7</v>
      </c>
      <c r="D398" s="5"/>
    </row>
    <row r="399" spans="1:7" ht="19.5" customHeight="1">
      <c r="A399" s="19" t="s">
        <v>2</v>
      </c>
      <c r="B399" s="309">
        <v>195287.8</v>
      </c>
    </row>
    <row r="400" spans="1:7" ht="19.5" customHeight="1">
      <c r="A400" s="19" t="s">
        <v>3</v>
      </c>
      <c r="B400" s="309">
        <v>76185.899999999994</v>
      </c>
    </row>
    <row r="401" spans="1:5" ht="19.5" customHeight="1">
      <c r="A401" s="1" t="s">
        <v>45</v>
      </c>
      <c r="B401" s="308">
        <v>67487.3</v>
      </c>
    </row>
    <row r="402" spans="1:5" ht="19.5" customHeight="1">
      <c r="A402" s="1" t="s">
        <v>38</v>
      </c>
      <c r="B402" s="308">
        <v>13826.8</v>
      </c>
    </row>
    <row r="403" spans="1:5" ht="19.5" customHeight="1">
      <c r="A403" s="1" t="s">
        <v>46</v>
      </c>
      <c r="B403" s="308">
        <v>111965.1</v>
      </c>
    </row>
    <row r="404" spans="1:5" ht="19.5" customHeight="1">
      <c r="A404" s="1" t="s">
        <v>39</v>
      </c>
      <c r="B404" s="308">
        <v>21660.9</v>
      </c>
    </row>
    <row r="405" spans="1:5" ht="19.5" customHeight="1">
      <c r="A405" s="1" t="s">
        <v>40</v>
      </c>
      <c r="B405" s="308">
        <v>31155.8</v>
      </c>
    </row>
    <row r="406" spans="1:5" ht="19.5" customHeight="1">
      <c r="A406" s="1" t="s">
        <v>52</v>
      </c>
      <c r="B406" s="308">
        <v>51614.6</v>
      </c>
    </row>
    <row r="407" spans="1:5" ht="19.5" customHeight="1">
      <c r="A407" s="1" t="s">
        <v>47</v>
      </c>
      <c r="B407" s="308">
        <v>218389.5</v>
      </c>
      <c r="C407" s="44"/>
    </row>
    <row r="408" spans="1:5" ht="19.5" customHeight="1">
      <c r="A408" s="1" t="s">
        <v>42</v>
      </c>
      <c r="B408" s="308">
        <v>30307.8</v>
      </c>
      <c r="C408" s="67"/>
      <c r="D408" s="1"/>
    </row>
    <row r="409" spans="1:5" ht="19.5" customHeight="1">
      <c r="A409" s="1" t="s">
        <v>43</v>
      </c>
      <c r="B409" s="308">
        <v>36884.199999999997</v>
      </c>
      <c r="C409" s="67"/>
      <c r="D409" s="1"/>
    </row>
    <row r="410" spans="1:5" ht="19.5" customHeight="1">
      <c r="A410" s="1" t="s">
        <v>48</v>
      </c>
      <c r="B410" s="308">
        <v>28851.9</v>
      </c>
    </row>
    <row r="411" spans="1:5" ht="19.5" customHeight="1">
      <c r="A411" s="1" t="s">
        <v>49</v>
      </c>
      <c r="B411" s="308">
        <v>30458.5</v>
      </c>
    </row>
    <row r="412" spans="1:5" ht="19.5" customHeight="1">
      <c r="A412" s="1" t="s">
        <v>44</v>
      </c>
      <c r="B412" s="308">
        <v>41525</v>
      </c>
    </row>
    <row r="413" spans="1:5" ht="19.5" customHeight="1">
      <c r="A413" s="1" t="s">
        <v>50</v>
      </c>
      <c r="B413" s="308">
        <v>73446.600000000006</v>
      </c>
    </row>
    <row r="414" spans="1:5" ht="19.5" customHeight="1">
      <c r="A414" s="1" t="s">
        <v>51</v>
      </c>
      <c r="B414" s="308">
        <v>10884.9</v>
      </c>
    </row>
    <row r="415" spans="1:5" ht="24.95" customHeight="1">
      <c r="A415" s="19" t="s">
        <v>4</v>
      </c>
      <c r="B415" s="309">
        <f>SUM(B398:B414)</f>
        <v>1745384.3</v>
      </c>
      <c r="C415" s="64"/>
      <c r="E415" s="3"/>
    </row>
    <row r="416" spans="1:5" ht="23.25" customHeight="1">
      <c r="A416" s="1"/>
      <c r="B416" s="20"/>
    </row>
    <row r="417" spans="1:7">
      <c r="A417" s="19"/>
      <c r="B417" s="298" t="s">
        <v>62</v>
      </c>
    </row>
    <row r="418" spans="1:7">
      <c r="A418" s="19"/>
      <c r="B418" s="298" t="s">
        <v>249</v>
      </c>
    </row>
    <row r="419" spans="1:7" ht="50.1" customHeight="1">
      <c r="A419" s="17"/>
      <c r="B419" s="163"/>
    </row>
    <row r="420" spans="1:7">
      <c r="A420" s="334" t="s">
        <v>9</v>
      </c>
      <c r="B420" s="334"/>
      <c r="F420" s="21"/>
      <c r="G420" s="21"/>
    </row>
    <row r="421" spans="1:7" ht="3.75" customHeight="1">
      <c r="A421" s="159"/>
      <c r="B421" s="118"/>
    </row>
    <row r="422" spans="1:7" ht="98.25" customHeight="1">
      <c r="A422" s="333" t="s">
        <v>258</v>
      </c>
      <c r="B422" s="333"/>
    </row>
    <row r="423" spans="1:7" ht="50.1" customHeight="1">
      <c r="A423" s="17"/>
      <c r="B423" s="163"/>
    </row>
    <row r="424" spans="1:7" ht="18.75" customHeight="1">
      <c r="A424" s="1"/>
      <c r="B424" s="119" t="s">
        <v>1</v>
      </c>
    </row>
    <row r="425" spans="1:7" ht="38.25" customHeight="1">
      <c r="A425" s="162" t="s">
        <v>21</v>
      </c>
      <c r="B425" s="121" t="s">
        <v>24</v>
      </c>
    </row>
    <row r="426" spans="1:7" ht="7.5" customHeight="1">
      <c r="A426" s="18"/>
      <c r="B426" s="126"/>
    </row>
    <row r="427" spans="1:7" ht="19.5" customHeight="1">
      <c r="A427" s="19" t="s">
        <v>10</v>
      </c>
      <c r="B427" s="20">
        <v>68</v>
      </c>
    </row>
    <row r="428" spans="1:7" ht="19.5" customHeight="1">
      <c r="A428" s="1" t="s">
        <v>2</v>
      </c>
      <c r="B428" s="20">
        <v>69.2</v>
      </c>
    </row>
    <row r="429" spans="1:7" ht="19.5" customHeight="1">
      <c r="A429" s="1" t="s">
        <v>46</v>
      </c>
      <c r="B429" s="20">
        <v>35.6</v>
      </c>
    </row>
    <row r="430" spans="1:7" ht="19.5" customHeight="1">
      <c r="A430" s="1" t="s">
        <v>59</v>
      </c>
      <c r="B430" s="20">
        <v>35.6</v>
      </c>
    </row>
    <row r="431" spans="1:7" ht="19.5" customHeight="1">
      <c r="A431" s="1" t="s">
        <v>50</v>
      </c>
      <c r="B431" s="20">
        <v>35.6</v>
      </c>
    </row>
    <row r="432" spans="1:7" ht="24.95" customHeight="1">
      <c r="A432" s="19" t="s">
        <v>4</v>
      </c>
      <c r="B432" s="123">
        <f>SUM(B427:B431)</f>
        <v>244</v>
      </c>
      <c r="C432" s="64"/>
      <c r="E432" s="3"/>
    </row>
    <row r="433" spans="1:7" ht="18.75" customHeight="1">
      <c r="A433" s="1"/>
      <c r="B433" s="20"/>
    </row>
    <row r="434" spans="1:7" ht="18.75" customHeight="1">
      <c r="A434" s="1"/>
      <c r="B434" s="20"/>
    </row>
    <row r="435" spans="1:7">
      <c r="A435" s="19"/>
      <c r="B435" s="298" t="s">
        <v>69</v>
      </c>
    </row>
    <row r="436" spans="1:7">
      <c r="A436" s="19"/>
      <c r="B436" s="298" t="s">
        <v>249</v>
      </c>
    </row>
    <row r="437" spans="1:7" ht="50.1" customHeight="1">
      <c r="A437" s="17"/>
      <c r="B437" s="163"/>
    </row>
    <row r="438" spans="1:7">
      <c r="A438" s="334" t="s">
        <v>9</v>
      </c>
      <c r="B438" s="334"/>
      <c r="F438" s="21"/>
      <c r="G438" s="21"/>
    </row>
    <row r="439" spans="1:7" ht="3.75" customHeight="1">
      <c r="A439" s="159"/>
      <c r="B439" s="118"/>
    </row>
    <row r="440" spans="1:7" ht="116.25" customHeight="1">
      <c r="A440" s="333" t="s">
        <v>259</v>
      </c>
      <c r="B440" s="333"/>
      <c r="C440" s="44"/>
    </row>
    <row r="441" spans="1:7" ht="50.1" customHeight="1">
      <c r="A441" s="17"/>
      <c r="B441" s="163"/>
    </row>
    <row r="442" spans="1:7">
      <c r="A442" s="1"/>
      <c r="B442" s="119" t="s">
        <v>1</v>
      </c>
    </row>
    <row r="443" spans="1:7" ht="39" customHeight="1">
      <c r="A443" s="162" t="s">
        <v>21</v>
      </c>
      <c r="B443" s="121" t="s">
        <v>24</v>
      </c>
    </row>
    <row r="444" spans="1:7" ht="7.5" customHeight="1">
      <c r="A444" s="18"/>
      <c r="B444" s="126"/>
    </row>
    <row r="445" spans="1:7" ht="19.5" customHeight="1">
      <c r="A445" s="19" t="s">
        <v>10</v>
      </c>
      <c r="B445" s="20">
        <v>109</v>
      </c>
    </row>
    <row r="446" spans="1:7" s="2" customFormat="1" ht="19.5" customHeight="1">
      <c r="A446" s="19" t="s">
        <v>2</v>
      </c>
      <c r="B446" s="20">
        <v>99</v>
      </c>
      <c r="D446" s="5"/>
    </row>
    <row r="447" spans="1:7" ht="19.5" customHeight="1">
      <c r="A447" s="183" t="s">
        <v>45</v>
      </c>
      <c r="B447" s="265">
        <v>99</v>
      </c>
    </row>
    <row r="448" spans="1:7" ht="19.5" customHeight="1">
      <c r="A448" s="183" t="s">
        <v>46</v>
      </c>
      <c r="B448" s="265">
        <v>99</v>
      </c>
    </row>
    <row r="449" spans="1:7" ht="19.5" customHeight="1">
      <c r="A449" s="183" t="s">
        <v>39</v>
      </c>
      <c r="B449" s="265">
        <v>99</v>
      </c>
    </row>
    <row r="450" spans="1:7" ht="19.5" customHeight="1">
      <c r="A450" s="183" t="s">
        <v>40</v>
      </c>
      <c r="B450" s="265">
        <v>99</v>
      </c>
    </row>
    <row r="451" spans="1:7" ht="19.5" customHeight="1">
      <c r="A451" s="183" t="s">
        <v>52</v>
      </c>
      <c r="B451" s="265">
        <v>99</v>
      </c>
    </row>
    <row r="452" spans="1:7" ht="19.5" customHeight="1">
      <c r="A452" s="183" t="s">
        <v>49</v>
      </c>
      <c r="B452" s="265">
        <v>99</v>
      </c>
    </row>
    <row r="453" spans="1:7" ht="19.5" customHeight="1">
      <c r="A453" s="183" t="s">
        <v>44</v>
      </c>
      <c r="B453" s="265">
        <v>99</v>
      </c>
    </row>
    <row r="454" spans="1:7" ht="19.5" customHeight="1">
      <c r="A454" s="183" t="s">
        <v>50</v>
      </c>
      <c r="B454" s="265">
        <v>99</v>
      </c>
    </row>
    <row r="455" spans="1:7" ht="24.95" customHeight="1">
      <c r="A455" s="19" t="s">
        <v>4</v>
      </c>
      <c r="B455" s="123">
        <f>SUM(B445:B454)</f>
        <v>1000</v>
      </c>
      <c r="C455" s="64"/>
      <c r="E455" s="3"/>
    </row>
    <row r="456" spans="1:7">
      <c r="A456" s="1"/>
      <c r="B456" s="163"/>
    </row>
    <row r="457" spans="1:7">
      <c r="A457" s="19"/>
      <c r="B457" s="298" t="s">
        <v>68</v>
      </c>
    </row>
    <row r="458" spans="1:7">
      <c r="A458" s="19"/>
      <c r="B458" s="298" t="s">
        <v>249</v>
      </c>
    </row>
    <row r="459" spans="1:7" ht="32.25" customHeight="1">
      <c r="A459" s="17"/>
      <c r="B459" s="163"/>
    </row>
    <row r="460" spans="1:7">
      <c r="A460" s="334" t="s">
        <v>9</v>
      </c>
      <c r="B460" s="334"/>
      <c r="F460" s="21"/>
      <c r="G460" s="21"/>
    </row>
    <row r="461" spans="1:7" ht="3.75" customHeight="1">
      <c r="A461" s="159"/>
      <c r="B461" s="118"/>
    </row>
    <row r="462" spans="1:7" ht="233.25" customHeight="1">
      <c r="A462" s="333" t="s">
        <v>308</v>
      </c>
      <c r="B462" s="333"/>
    </row>
    <row r="463" spans="1:7" ht="27" customHeight="1">
      <c r="A463" s="17"/>
      <c r="B463" s="163"/>
    </row>
    <row r="464" spans="1:7">
      <c r="A464" s="1"/>
      <c r="B464" s="119" t="s">
        <v>1</v>
      </c>
    </row>
    <row r="465" spans="1:2" ht="39" customHeight="1">
      <c r="A465" s="162" t="s">
        <v>21</v>
      </c>
      <c r="B465" s="121" t="s">
        <v>24</v>
      </c>
    </row>
    <row r="466" spans="1:2" ht="7.5" customHeight="1">
      <c r="A466" s="18"/>
      <c r="B466" s="126"/>
    </row>
    <row r="467" spans="1:2" ht="19.5" customHeight="1">
      <c r="A467" s="1" t="s">
        <v>10</v>
      </c>
      <c r="B467" s="20">
        <v>51876.800000000003</v>
      </c>
    </row>
    <row r="468" spans="1:2" ht="19.5" customHeight="1">
      <c r="A468" s="1" t="s">
        <v>2</v>
      </c>
      <c r="B468" s="20">
        <v>18257.900000000001</v>
      </c>
    </row>
    <row r="469" spans="1:2" ht="19.5" customHeight="1">
      <c r="A469" s="1" t="s">
        <v>3</v>
      </c>
      <c r="B469" s="20">
        <v>10198</v>
      </c>
    </row>
    <row r="470" spans="1:2" ht="19.5" customHeight="1">
      <c r="A470" s="1" t="s">
        <v>45</v>
      </c>
      <c r="B470" s="20">
        <v>28159.599999999999</v>
      </c>
    </row>
    <row r="471" spans="1:2" ht="19.5" customHeight="1">
      <c r="A471" s="1" t="s">
        <v>38</v>
      </c>
      <c r="B471" s="20">
        <v>15402.2</v>
      </c>
    </row>
    <row r="472" spans="1:2" ht="19.5" customHeight="1">
      <c r="A472" s="1" t="s">
        <v>46</v>
      </c>
      <c r="B472" s="20">
        <v>22980.6</v>
      </c>
    </row>
    <row r="473" spans="1:2" ht="19.5" customHeight="1">
      <c r="A473" s="1" t="s">
        <v>39</v>
      </c>
      <c r="B473" s="20">
        <v>11323.1</v>
      </c>
    </row>
    <row r="474" spans="1:2" ht="19.5" customHeight="1">
      <c r="A474" s="1" t="s">
        <v>40</v>
      </c>
      <c r="B474" s="20">
        <v>10010.700000000001</v>
      </c>
    </row>
    <row r="475" spans="1:2" ht="19.5" customHeight="1">
      <c r="A475" s="1" t="s">
        <v>52</v>
      </c>
      <c r="B475" s="20">
        <v>13320.2</v>
      </c>
    </row>
    <row r="476" spans="1:2" ht="19.5" customHeight="1">
      <c r="A476" s="1" t="s">
        <v>47</v>
      </c>
      <c r="B476" s="20">
        <v>26272.5</v>
      </c>
    </row>
    <row r="477" spans="1:2" ht="19.5" customHeight="1">
      <c r="A477" s="1" t="s">
        <v>42</v>
      </c>
      <c r="B477" s="20">
        <v>25035.9</v>
      </c>
    </row>
    <row r="478" spans="1:2" ht="19.5" customHeight="1">
      <c r="A478" s="1" t="s">
        <v>43</v>
      </c>
      <c r="B478" s="20">
        <v>4538.3999999999996</v>
      </c>
    </row>
    <row r="479" spans="1:2" ht="19.5" customHeight="1">
      <c r="A479" s="1" t="s">
        <v>48</v>
      </c>
      <c r="B479" s="20">
        <v>12762.3</v>
      </c>
    </row>
    <row r="480" spans="1:2" ht="19.5" customHeight="1">
      <c r="A480" s="1" t="s">
        <v>49</v>
      </c>
      <c r="B480" s="20">
        <v>4369.1000000000004</v>
      </c>
    </row>
    <row r="481" spans="1:7" ht="19.5" customHeight="1">
      <c r="A481" s="1" t="s">
        <v>44</v>
      </c>
      <c r="B481" s="20">
        <v>16915.8</v>
      </c>
    </row>
    <row r="482" spans="1:7" ht="19.5" customHeight="1">
      <c r="A482" s="1" t="s">
        <v>50</v>
      </c>
      <c r="B482" s="20">
        <v>13656.8</v>
      </c>
    </row>
    <row r="483" spans="1:7" ht="19.5" customHeight="1">
      <c r="A483" s="1" t="s">
        <v>51</v>
      </c>
      <c r="B483" s="20">
        <v>6625.1</v>
      </c>
    </row>
    <row r="484" spans="1:7" ht="24" customHeight="1">
      <c r="A484" s="19" t="s">
        <v>4</v>
      </c>
      <c r="B484" s="123">
        <f>SUM(B467:B483)</f>
        <v>291705</v>
      </c>
      <c r="C484" s="64"/>
      <c r="E484" s="3"/>
    </row>
    <row r="485" spans="1:7">
      <c r="A485" s="19"/>
      <c r="B485" s="298" t="s">
        <v>117</v>
      </c>
    </row>
    <row r="486" spans="1:7">
      <c r="A486" s="19"/>
      <c r="B486" s="298" t="s">
        <v>249</v>
      </c>
    </row>
    <row r="487" spans="1:7" ht="50.1" customHeight="1">
      <c r="A487" s="17"/>
      <c r="B487" s="163"/>
    </row>
    <row r="488" spans="1:7">
      <c r="A488" s="334" t="s">
        <v>9</v>
      </c>
      <c r="B488" s="334"/>
      <c r="F488" s="21"/>
      <c r="G488" s="21"/>
    </row>
    <row r="489" spans="1:7" ht="3.75" customHeight="1">
      <c r="A489" s="159"/>
      <c r="B489" s="118"/>
    </row>
    <row r="490" spans="1:7" ht="144.75" customHeight="1">
      <c r="A490" s="333" t="s">
        <v>327</v>
      </c>
      <c r="B490" s="333"/>
    </row>
    <row r="491" spans="1:7" ht="50.1" customHeight="1">
      <c r="A491" s="17"/>
      <c r="B491" s="163"/>
    </row>
    <row r="492" spans="1:7" ht="21" customHeight="1">
      <c r="A492" s="1"/>
      <c r="B492" s="119" t="s">
        <v>1</v>
      </c>
    </row>
    <row r="493" spans="1:7" ht="38.25" customHeight="1">
      <c r="A493" s="162" t="s">
        <v>21</v>
      </c>
      <c r="B493" s="121" t="s">
        <v>24</v>
      </c>
    </row>
    <row r="494" spans="1:7" ht="7.5" customHeight="1">
      <c r="A494" s="18"/>
      <c r="B494" s="126"/>
    </row>
    <row r="495" spans="1:7" ht="19.5" customHeight="1">
      <c r="A495" s="19" t="s">
        <v>10</v>
      </c>
      <c r="B495" s="3">
        <v>1064.4000000000001</v>
      </c>
    </row>
    <row r="496" spans="1:7" ht="18" customHeight="1">
      <c r="A496" s="19" t="s">
        <v>2</v>
      </c>
      <c r="B496" s="3">
        <v>333.4</v>
      </c>
    </row>
    <row r="497" spans="1:5" ht="18.75" customHeight="1">
      <c r="A497" s="19" t="s">
        <v>3</v>
      </c>
      <c r="B497" s="3">
        <v>443.1</v>
      </c>
    </row>
    <row r="498" spans="1:5" ht="18" customHeight="1">
      <c r="A498" s="1" t="s">
        <v>45</v>
      </c>
      <c r="B498" s="3">
        <v>824.9</v>
      </c>
    </row>
    <row r="499" spans="1:5" ht="18.75" customHeight="1">
      <c r="A499" s="1" t="s">
        <v>38</v>
      </c>
      <c r="B499" s="3">
        <v>70.5</v>
      </c>
    </row>
    <row r="500" spans="1:5" ht="18.75" customHeight="1">
      <c r="A500" s="1" t="s">
        <v>46</v>
      </c>
      <c r="B500" s="3">
        <v>318.3</v>
      </c>
    </row>
    <row r="501" spans="1:5" ht="18.75" customHeight="1">
      <c r="A501" s="1" t="s">
        <v>39</v>
      </c>
      <c r="B501" s="3">
        <v>116.2</v>
      </c>
    </row>
    <row r="502" spans="1:5" ht="18.75" customHeight="1">
      <c r="A502" s="1" t="s">
        <v>40</v>
      </c>
      <c r="B502" s="3">
        <v>76.7</v>
      </c>
    </row>
    <row r="503" spans="1:5" ht="18.75" customHeight="1">
      <c r="A503" s="1" t="s">
        <v>52</v>
      </c>
      <c r="B503" s="3">
        <v>138.1</v>
      </c>
    </row>
    <row r="504" spans="1:5" ht="18.75" customHeight="1">
      <c r="A504" s="1" t="s">
        <v>47</v>
      </c>
      <c r="B504" s="3">
        <v>282.3</v>
      </c>
    </row>
    <row r="505" spans="1:5" ht="18.75" customHeight="1">
      <c r="A505" s="1" t="s">
        <v>42</v>
      </c>
      <c r="B505" s="3">
        <v>197.7</v>
      </c>
    </row>
    <row r="506" spans="1:5" ht="18.75" customHeight="1">
      <c r="A506" s="1" t="s">
        <v>43</v>
      </c>
      <c r="B506" s="3">
        <v>123.8</v>
      </c>
    </row>
    <row r="507" spans="1:5" ht="18.75" customHeight="1">
      <c r="A507" s="1" t="s">
        <v>48</v>
      </c>
      <c r="B507" s="3">
        <v>95.7</v>
      </c>
    </row>
    <row r="508" spans="1:5" ht="18.75" customHeight="1">
      <c r="A508" s="1" t="s">
        <v>49</v>
      </c>
      <c r="B508" s="3">
        <v>91.8</v>
      </c>
    </row>
    <row r="509" spans="1:5" ht="18.75" customHeight="1">
      <c r="A509" s="1" t="s">
        <v>44</v>
      </c>
      <c r="B509" s="3">
        <v>107.8</v>
      </c>
    </row>
    <row r="510" spans="1:5" ht="18.75" customHeight="1">
      <c r="A510" s="1" t="s">
        <v>50</v>
      </c>
      <c r="B510" s="3">
        <v>136.69999999999999</v>
      </c>
    </row>
    <row r="511" spans="1:5" ht="18.75" customHeight="1">
      <c r="A511" s="1" t="s">
        <v>51</v>
      </c>
      <c r="B511" s="3">
        <v>78.599999999999994</v>
      </c>
    </row>
    <row r="512" spans="1:5" ht="24.95" customHeight="1">
      <c r="A512" s="19" t="s">
        <v>4</v>
      </c>
      <c r="B512" s="123">
        <f>SUM(B495:B511)</f>
        <v>4500</v>
      </c>
      <c r="C512" s="64"/>
      <c r="E512" s="3"/>
    </row>
    <row r="513" spans="1:7" ht="18.75" customHeight="1">
      <c r="A513" s="1"/>
      <c r="B513" s="20"/>
    </row>
    <row r="514" spans="1:7">
      <c r="A514" s="19"/>
      <c r="B514" s="298" t="s">
        <v>118</v>
      </c>
    </row>
    <row r="515" spans="1:7">
      <c r="A515" s="19"/>
      <c r="B515" s="298" t="s">
        <v>249</v>
      </c>
    </row>
    <row r="516" spans="1:7" ht="50.1" customHeight="1">
      <c r="A516" s="17"/>
      <c r="B516" s="163"/>
    </row>
    <row r="517" spans="1:7">
      <c r="A517" s="334" t="s">
        <v>9</v>
      </c>
      <c r="B517" s="334"/>
      <c r="F517" s="21"/>
      <c r="G517" s="21"/>
    </row>
    <row r="518" spans="1:7" ht="3.75" customHeight="1">
      <c r="A518" s="159"/>
      <c r="B518" s="118"/>
    </row>
    <row r="519" spans="1:7" ht="81" customHeight="1">
      <c r="A519" s="333" t="s">
        <v>306</v>
      </c>
      <c r="B519" s="333"/>
      <c r="C519" s="44"/>
      <c r="E519" s="3"/>
    </row>
    <row r="520" spans="1:7" ht="50.1" customHeight="1">
      <c r="A520" s="17"/>
      <c r="B520" s="163"/>
    </row>
    <row r="521" spans="1:7">
      <c r="A521" s="1"/>
      <c r="B521" s="119" t="s">
        <v>1</v>
      </c>
    </row>
    <row r="522" spans="1:7" ht="42" customHeight="1">
      <c r="A522" s="162" t="s">
        <v>21</v>
      </c>
      <c r="B522" s="121" t="s">
        <v>24</v>
      </c>
    </row>
    <row r="523" spans="1:7" ht="7.5" customHeight="1">
      <c r="A523" s="18"/>
      <c r="B523" s="126"/>
    </row>
    <row r="524" spans="1:7" ht="19.5" customHeight="1">
      <c r="A524" s="19" t="s">
        <v>10</v>
      </c>
      <c r="B524" s="1">
        <v>591.20000000000005</v>
      </c>
    </row>
    <row r="525" spans="1:7" ht="19.5" customHeight="1">
      <c r="A525" s="19" t="s">
        <v>2</v>
      </c>
      <c r="B525" s="1">
        <v>508.7</v>
      </c>
    </row>
    <row r="526" spans="1:7" ht="19.5" customHeight="1">
      <c r="A526" s="19" t="s">
        <v>3</v>
      </c>
      <c r="B526" s="1">
        <v>377.1</v>
      </c>
    </row>
    <row r="527" spans="1:7" ht="19.5" customHeight="1">
      <c r="A527" s="1" t="s">
        <v>45</v>
      </c>
      <c r="B527" s="1">
        <v>430.8</v>
      </c>
    </row>
    <row r="528" spans="1:7" ht="19.5" customHeight="1">
      <c r="A528" s="1" t="s">
        <v>38</v>
      </c>
      <c r="B528" s="1">
        <v>106.9</v>
      </c>
    </row>
    <row r="529" spans="1:5" ht="19.5" customHeight="1">
      <c r="A529" s="1" t="s">
        <v>46</v>
      </c>
      <c r="B529" s="1">
        <v>430.8</v>
      </c>
    </row>
    <row r="530" spans="1:5" ht="19.5" customHeight="1">
      <c r="A530" s="1" t="s">
        <v>39</v>
      </c>
      <c r="B530" s="165">
        <v>64.2</v>
      </c>
    </row>
    <row r="531" spans="1:5" ht="19.5" customHeight="1">
      <c r="A531" s="1" t="s">
        <v>40</v>
      </c>
      <c r="B531" s="1">
        <v>53.5</v>
      </c>
    </row>
    <row r="532" spans="1:5" ht="19.5" customHeight="1">
      <c r="A532" s="1" t="s">
        <v>52</v>
      </c>
      <c r="B532" s="1">
        <v>106.9</v>
      </c>
    </row>
    <row r="533" spans="1:5" ht="19.5" customHeight="1">
      <c r="A533" s="1" t="s">
        <v>47</v>
      </c>
      <c r="B533" s="1">
        <v>373.4</v>
      </c>
    </row>
    <row r="534" spans="1:5" ht="19.5" customHeight="1">
      <c r="A534" s="1" t="s">
        <v>42</v>
      </c>
      <c r="B534" s="1">
        <v>295.60000000000002</v>
      </c>
    </row>
    <row r="535" spans="1:5" ht="19.5" customHeight="1">
      <c r="A535" s="1" t="s">
        <v>43</v>
      </c>
      <c r="B535" s="1">
        <v>501.8</v>
      </c>
    </row>
    <row r="536" spans="1:5" ht="19.5" customHeight="1">
      <c r="A536" s="1" t="s">
        <v>48</v>
      </c>
      <c r="B536" s="1">
        <v>145.9</v>
      </c>
    </row>
    <row r="537" spans="1:5" ht="19.5" customHeight="1">
      <c r="A537" s="1" t="s">
        <v>49</v>
      </c>
      <c r="B537" s="1">
        <v>21.4</v>
      </c>
    </row>
    <row r="538" spans="1:5" ht="19.5" customHeight="1">
      <c r="A538" s="1" t="s">
        <v>44</v>
      </c>
      <c r="B538" s="1">
        <v>167.3</v>
      </c>
    </row>
    <row r="539" spans="1:5" ht="19.5" customHeight="1">
      <c r="A539" s="1" t="s">
        <v>50</v>
      </c>
      <c r="B539" s="1">
        <v>85.6</v>
      </c>
    </row>
    <row r="540" spans="1:5" ht="19.5" customHeight="1">
      <c r="A540" s="1" t="s">
        <v>51</v>
      </c>
      <c r="B540" s="1">
        <v>167.3</v>
      </c>
    </row>
    <row r="541" spans="1:5" ht="24.95" customHeight="1">
      <c r="A541" s="19" t="s">
        <v>4</v>
      </c>
      <c r="B541" s="123">
        <f>SUM(B524:B540)</f>
        <v>4428.3999999999996</v>
      </c>
      <c r="C541" s="64"/>
      <c r="E541" s="3"/>
    </row>
    <row r="542" spans="1:5">
      <c r="A542" s="1"/>
      <c r="B542" s="20"/>
    </row>
    <row r="543" spans="1:5">
      <c r="A543" s="1"/>
      <c r="B543" s="20"/>
    </row>
    <row r="544" spans="1:5">
      <c r="A544" s="19"/>
      <c r="B544" s="298" t="s">
        <v>119</v>
      </c>
    </row>
    <row r="545" spans="1:7" s="7" customFormat="1">
      <c r="A545" s="19"/>
      <c r="B545" s="298" t="s">
        <v>249</v>
      </c>
      <c r="D545" s="8"/>
    </row>
    <row r="546" spans="1:7" ht="50.1" customHeight="1">
      <c r="A546" s="17"/>
      <c r="B546" s="284"/>
    </row>
    <row r="547" spans="1:7">
      <c r="A547" s="334" t="s">
        <v>9</v>
      </c>
      <c r="B547" s="334"/>
      <c r="F547" s="21"/>
      <c r="G547" s="21"/>
    </row>
    <row r="548" spans="1:7" ht="3.75" customHeight="1">
      <c r="A548" s="279"/>
      <c r="B548" s="118"/>
    </row>
    <row r="549" spans="1:7" s="7" customFormat="1" ht="76.5" customHeight="1">
      <c r="A549" s="333" t="s">
        <v>250</v>
      </c>
      <c r="B549" s="333"/>
      <c r="C549" s="13"/>
      <c r="D549" s="8"/>
      <c r="E549" s="8"/>
    </row>
    <row r="550" spans="1:7" ht="50.1" customHeight="1">
      <c r="A550" s="17"/>
      <c r="B550" s="284"/>
    </row>
    <row r="551" spans="1:7" s="7" customFormat="1">
      <c r="A551" s="1"/>
      <c r="B551" s="119" t="s">
        <v>1</v>
      </c>
      <c r="C551" s="13"/>
      <c r="D551" s="8"/>
      <c r="E551" s="8"/>
    </row>
    <row r="552" spans="1:7" s="7" customFormat="1" ht="37.5">
      <c r="A552" s="283" t="s">
        <v>21</v>
      </c>
      <c r="B552" s="121" t="s">
        <v>24</v>
      </c>
      <c r="C552" s="13"/>
      <c r="D552" s="8"/>
      <c r="E552" s="8"/>
    </row>
    <row r="553" spans="1:7" ht="7.5" customHeight="1">
      <c r="A553" s="18"/>
      <c r="B553" s="126"/>
    </row>
    <row r="554" spans="1:7" s="7" customFormat="1" ht="19.5" customHeight="1">
      <c r="A554" s="1" t="s">
        <v>10</v>
      </c>
      <c r="B554" s="20">
        <v>1858</v>
      </c>
      <c r="C554" s="13"/>
      <c r="D554" s="8"/>
      <c r="E554" s="8"/>
    </row>
    <row r="555" spans="1:7" s="7" customFormat="1" ht="19.5" customHeight="1">
      <c r="A555" s="1" t="s">
        <v>2</v>
      </c>
      <c r="B555" s="20">
        <v>684</v>
      </c>
      <c r="C555" s="14"/>
      <c r="D555" s="8"/>
      <c r="E555" s="8"/>
    </row>
    <row r="556" spans="1:7" s="7" customFormat="1" ht="19.5" customHeight="1">
      <c r="A556" s="1" t="s">
        <v>3</v>
      </c>
      <c r="B556" s="20">
        <v>341</v>
      </c>
      <c r="C556" s="13"/>
      <c r="D556" s="8"/>
      <c r="E556" s="8"/>
    </row>
    <row r="557" spans="1:7" s="7" customFormat="1" ht="19.5" customHeight="1">
      <c r="A557" s="1" t="s">
        <v>45</v>
      </c>
      <c r="B557" s="20">
        <v>661</v>
      </c>
      <c r="C557" s="13"/>
      <c r="D557" s="8"/>
      <c r="E557" s="8"/>
    </row>
    <row r="558" spans="1:7" s="7" customFormat="1" ht="19.5" customHeight="1">
      <c r="A558" s="1" t="s">
        <v>38</v>
      </c>
      <c r="B558" s="20">
        <v>340</v>
      </c>
      <c r="C558" s="13"/>
      <c r="D558" s="8"/>
      <c r="E558" s="8"/>
    </row>
    <row r="559" spans="1:7" s="7" customFormat="1" ht="19.5" customHeight="1">
      <c r="A559" s="1" t="s">
        <v>46</v>
      </c>
      <c r="B559" s="20">
        <v>604</v>
      </c>
      <c r="C559" s="13"/>
      <c r="D559" s="8"/>
      <c r="E559" s="8"/>
    </row>
    <row r="560" spans="1:7" s="7" customFormat="1" ht="19.5" customHeight="1">
      <c r="A560" s="1" t="s">
        <v>39</v>
      </c>
      <c r="B560" s="20">
        <v>355</v>
      </c>
      <c r="C560" s="13"/>
      <c r="D560" s="8"/>
      <c r="E560" s="8"/>
    </row>
    <row r="561" spans="1:5" s="7" customFormat="1" ht="19.5" customHeight="1">
      <c r="A561" s="1" t="s">
        <v>40</v>
      </c>
      <c r="B561" s="20">
        <v>366</v>
      </c>
      <c r="C561" s="13"/>
      <c r="D561" s="8"/>
      <c r="E561" s="8"/>
    </row>
    <row r="562" spans="1:5" s="7" customFormat="1" ht="19.5" customHeight="1">
      <c r="A562" s="1" t="s">
        <v>52</v>
      </c>
      <c r="B562" s="20">
        <v>333</v>
      </c>
      <c r="C562" s="13"/>
      <c r="D562" s="8"/>
      <c r="E562" s="8"/>
    </row>
    <row r="563" spans="1:5" s="7" customFormat="1" ht="19.5" customHeight="1">
      <c r="A563" s="1" t="s">
        <v>47</v>
      </c>
      <c r="B563" s="20">
        <v>716</v>
      </c>
      <c r="C563" s="13"/>
      <c r="D563" s="8"/>
      <c r="E563" s="8"/>
    </row>
    <row r="564" spans="1:5" s="7" customFormat="1" ht="19.5" customHeight="1">
      <c r="A564" s="1" t="s">
        <v>42</v>
      </c>
      <c r="B564" s="20">
        <v>662</v>
      </c>
      <c r="C564" s="13"/>
      <c r="D564" s="8"/>
      <c r="E564" s="8"/>
    </row>
    <row r="565" spans="1:5" s="7" customFormat="1" ht="19.5" customHeight="1">
      <c r="A565" s="1" t="s">
        <v>43</v>
      </c>
      <c r="B565" s="20">
        <v>330</v>
      </c>
      <c r="C565" s="13"/>
      <c r="D565" s="8"/>
      <c r="E565" s="8"/>
    </row>
    <row r="566" spans="1:5" s="7" customFormat="1" ht="19.5" customHeight="1">
      <c r="A566" s="1" t="s">
        <v>48</v>
      </c>
      <c r="B566" s="20">
        <v>353</v>
      </c>
      <c r="C566" s="13"/>
      <c r="D566" s="8"/>
      <c r="E566" s="8"/>
    </row>
    <row r="567" spans="1:5" s="7" customFormat="1" ht="19.5" customHeight="1">
      <c r="A567" s="1" t="s">
        <v>49</v>
      </c>
      <c r="B567" s="20">
        <v>374</v>
      </c>
      <c r="C567" s="13"/>
      <c r="D567" s="8"/>
      <c r="E567" s="8"/>
    </row>
    <row r="568" spans="1:5" s="7" customFormat="1" ht="19.5" customHeight="1">
      <c r="A568" s="1" t="s">
        <v>44</v>
      </c>
      <c r="B568" s="20">
        <v>642</v>
      </c>
      <c r="C568" s="13"/>
      <c r="D568" s="8"/>
      <c r="E568" s="8"/>
    </row>
    <row r="569" spans="1:5" s="7" customFormat="1" ht="19.5" customHeight="1">
      <c r="A569" s="1" t="s">
        <v>50</v>
      </c>
      <c r="B569" s="20">
        <v>653</v>
      </c>
      <c r="C569" s="13"/>
      <c r="D569" s="8"/>
      <c r="E569" s="8"/>
    </row>
    <row r="570" spans="1:5" s="7" customFormat="1" ht="19.5" customHeight="1">
      <c r="A570" s="1" t="s">
        <v>51</v>
      </c>
      <c r="B570" s="20">
        <v>343</v>
      </c>
      <c r="C570" s="13"/>
      <c r="D570" s="8"/>
      <c r="E570" s="8"/>
    </row>
    <row r="571" spans="1:5" ht="24.95" customHeight="1">
      <c r="A571" s="19" t="s">
        <v>4</v>
      </c>
      <c r="B571" s="123">
        <f>SUM(B554:B570)</f>
        <v>9615</v>
      </c>
      <c r="C571" s="64"/>
      <c r="E571" s="3"/>
    </row>
    <row r="572" spans="1:5" s="7" customFormat="1">
      <c r="A572" s="1"/>
      <c r="B572" s="20"/>
      <c r="C572" s="13"/>
      <c r="D572" s="8"/>
      <c r="E572" s="8"/>
    </row>
    <row r="573" spans="1:5" s="7" customFormat="1">
      <c r="A573" s="1"/>
      <c r="B573" s="20"/>
      <c r="C573" s="13"/>
      <c r="D573" s="8"/>
      <c r="E573" s="8"/>
    </row>
    <row r="574" spans="1:5" s="7" customFormat="1">
      <c r="A574" s="19"/>
      <c r="B574" s="298" t="s">
        <v>120</v>
      </c>
      <c r="D574" s="8"/>
    </row>
    <row r="575" spans="1:5" s="7" customFormat="1">
      <c r="A575" s="19"/>
      <c r="B575" s="298" t="s">
        <v>249</v>
      </c>
      <c r="D575" s="8"/>
    </row>
    <row r="576" spans="1:5" ht="50.1" customHeight="1">
      <c r="A576" s="17"/>
      <c r="B576" s="112"/>
    </row>
    <row r="577" spans="1:7">
      <c r="A577" s="334" t="s">
        <v>9</v>
      </c>
      <c r="B577" s="334"/>
      <c r="F577" s="21"/>
      <c r="G577" s="21"/>
    </row>
    <row r="578" spans="1:7" ht="3.75" customHeight="1">
      <c r="A578" s="108"/>
      <c r="B578" s="118"/>
    </row>
    <row r="579" spans="1:7" ht="93" customHeight="1">
      <c r="A579" s="333" t="s">
        <v>243</v>
      </c>
      <c r="B579" s="333"/>
      <c r="C579" s="16"/>
      <c r="E579" s="3"/>
    </row>
    <row r="580" spans="1:7" ht="50.1" customHeight="1">
      <c r="A580" s="17"/>
      <c r="B580" s="112"/>
    </row>
    <row r="581" spans="1:7" s="7" customFormat="1">
      <c r="A581" s="347" t="s">
        <v>1</v>
      </c>
      <c r="B581" s="347"/>
      <c r="D581" s="8"/>
    </row>
    <row r="582" spans="1:7" s="7" customFormat="1" ht="43.5" customHeight="1">
      <c r="A582" s="120" t="s">
        <v>21</v>
      </c>
      <c r="B582" s="121" t="s">
        <v>24</v>
      </c>
      <c r="D582" s="8"/>
    </row>
    <row r="583" spans="1:7" ht="7.5" customHeight="1">
      <c r="A583" s="18"/>
      <c r="B583" s="126"/>
    </row>
    <row r="584" spans="1:7" ht="19.5" customHeight="1">
      <c r="A584" s="19" t="s">
        <v>10</v>
      </c>
      <c r="B584" s="124">
        <v>2115.9</v>
      </c>
    </row>
    <row r="585" spans="1:7" ht="19.5" customHeight="1">
      <c r="A585" s="19" t="s">
        <v>2</v>
      </c>
      <c r="B585" s="125">
        <v>427.1</v>
      </c>
    </row>
    <row r="586" spans="1:7" ht="19.5" customHeight="1">
      <c r="A586" s="19" t="s">
        <v>3</v>
      </c>
      <c r="B586" s="125">
        <v>1082</v>
      </c>
    </row>
    <row r="587" spans="1:7" ht="19.5" customHeight="1">
      <c r="A587" s="1" t="s">
        <v>45</v>
      </c>
      <c r="B587" s="124">
        <v>300.39999999999998</v>
      </c>
    </row>
    <row r="588" spans="1:7" ht="19.5" customHeight="1">
      <c r="A588" s="1" t="s">
        <v>38</v>
      </c>
      <c r="B588" s="124">
        <v>207.8</v>
      </c>
    </row>
    <row r="589" spans="1:7" ht="19.5" customHeight="1">
      <c r="A589" s="1" t="s">
        <v>46</v>
      </c>
      <c r="B589" s="124">
        <v>470.4</v>
      </c>
    </row>
    <row r="590" spans="1:7" ht="19.5" customHeight="1">
      <c r="A590" s="1" t="s">
        <v>39</v>
      </c>
      <c r="B590" s="124">
        <v>77.400000000000006</v>
      </c>
    </row>
    <row r="591" spans="1:7" ht="19.5" customHeight="1">
      <c r="A591" s="1" t="s">
        <v>40</v>
      </c>
      <c r="B591" s="124">
        <v>194.9</v>
      </c>
    </row>
    <row r="592" spans="1:7" ht="19.5" customHeight="1">
      <c r="A592" s="1" t="s">
        <v>52</v>
      </c>
      <c r="B592" s="124">
        <v>369.7</v>
      </c>
    </row>
    <row r="593" spans="1:7" ht="19.5" customHeight="1">
      <c r="A593" s="1" t="s">
        <v>47</v>
      </c>
      <c r="B593" s="124">
        <v>545.20000000000005</v>
      </c>
    </row>
    <row r="594" spans="1:7" ht="19.5" customHeight="1">
      <c r="A594" s="1" t="s">
        <v>42</v>
      </c>
      <c r="B594" s="124">
        <v>185.4</v>
      </c>
    </row>
    <row r="595" spans="1:7" ht="19.5" customHeight="1">
      <c r="A595" s="1" t="s">
        <v>43</v>
      </c>
      <c r="B595" s="124">
        <v>564.20000000000005</v>
      </c>
    </row>
    <row r="596" spans="1:7" ht="19.5" customHeight="1">
      <c r="A596" s="1" t="s">
        <v>48</v>
      </c>
      <c r="B596" s="124">
        <v>708.7</v>
      </c>
    </row>
    <row r="597" spans="1:7" ht="19.5" customHeight="1">
      <c r="A597" s="1" t="s">
        <v>49</v>
      </c>
      <c r="B597" s="124">
        <v>559.9</v>
      </c>
    </row>
    <row r="598" spans="1:7" ht="19.5" customHeight="1">
      <c r="A598" s="1" t="s">
        <v>44</v>
      </c>
      <c r="B598" s="124">
        <v>204.2</v>
      </c>
    </row>
    <row r="599" spans="1:7" ht="19.5" customHeight="1">
      <c r="A599" s="1" t="s">
        <v>50</v>
      </c>
      <c r="B599" s="124">
        <v>840.1</v>
      </c>
    </row>
    <row r="600" spans="1:7" ht="19.5" customHeight="1">
      <c r="A600" s="1" t="s">
        <v>51</v>
      </c>
      <c r="B600" s="124">
        <v>36.4</v>
      </c>
    </row>
    <row r="601" spans="1:7" ht="24.95" customHeight="1">
      <c r="A601" s="19" t="s">
        <v>4</v>
      </c>
      <c r="B601" s="127">
        <f>SUM(B584:B600)</f>
        <v>8889.7000000000007</v>
      </c>
      <c r="C601" s="64"/>
      <c r="E601" s="3"/>
    </row>
    <row r="602" spans="1:7">
      <c r="A602" s="1"/>
      <c r="B602" s="20"/>
    </row>
    <row r="603" spans="1:7">
      <c r="A603" s="1"/>
      <c r="B603" s="20"/>
    </row>
    <row r="604" spans="1:7" s="7" customFormat="1">
      <c r="A604" s="19"/>
      <c r="B604" s="298" t="s">
        <v>295</v>
      </c>
      <c r="D604" s="8"/>
    </row>
    <row r="605" spans="1:7" s="7" customFormat="1">
      <c r="A605" s="19"/>
      <c r="B605" s="298" t="s">
        <v>249</v>
      </c>
      <c r="D605" s="8"/>
    </row>
    <row r="606" spans="1:7" ht="50.1" customHeight="1">
      <c r="A606" s="17"/>
      <c r="B606" s="284"/>
    </row>
    <row r="607" spans="1:7">
      <c r="A607" s="334" t="s">
        <v>9</v>
      </c>
      <c r="B607" s="334"/>
      <c r="F607" s="21"/>
      <c r="G607" s="21"/>
    </row>
    <row r="608" spans="1:7" ht="3.75" customHeight="1">
      <c r="A608" s="279"/>
      <c r="B608" s="118"/>
    </row>
    <row r="609" spans="1:2" ht="96.75" customHeight="1">
      <c r="A609" s="333" t="s">
        <v>251</v>
      </c>
      <c r="B609" s="333"/>
    </row>
    <row r="610" spans="1:2" ht="50.1" customHeight="1">
      <c r="A610" s="17"/>
      <c r="B610" s="284"/>
    </row>
    <row r="611" spans="1:2" ht="18.75" customHeight="1">
      <c r="A611" s="1"/>
      <c r="B611" s="119" t="s">
        <v>1</v>
      </c>
    </row>
    <row r="612" spans="1:2" ht="43.5" customHeight="1">
      <c r="A612" s="283" t="s">
        <v>21</v>
      </c>
      <c r="B612" s="121" t="s">
        <v>24</v>
      </c>
    </row>
    <row r="613" spans="1:2" ht="7.5" customHeight="1">
      <c r="A613" s="18"/>
      <c r="B613" s="126"/>
    </row>
    <row r="614" spans="1:2" ht="19.5" customHeight="1">
      <c r="A614" s="1" t="s">
        <v>10</v>
      </c>
      <c r="B614" s="20">
        <v>1351</v>
      </c>
    </row>
    <row r="615" spans="1:2" ht="19.5" customHeight="1">
      <c r="A615" s="1" t="s">
        <v>2</v>
      </c>
      <c r="B615" s="20">
        <v>800</v>
      </c>
    </row>
    <row r="616" spans="1:2" ht="19.5" customHeight="1">
      <c r="A616" s="1" t="s">
        <v>3</v>
      </c>
      <c r="B616" s="20">
        <v>372</v>
      </c>
    </row>
    <row r="617" spans="1:2" ht="19.5" customHeight="1">
      <c r="A617" s="1" t="s">
        <v>45</v>
      </c>
      <c r="B617" s="20">
        <v>383</v>
      </c>
    </row>
    <row r="618" spans="1:2" ht="19.5" customHeight="1">
      <c r="A618" s="1" t="s">
        <v>38</v>
      </c>
      <c r="B618" s="20">
        <v>374</v>
      </c>
    </row>
    <row r="619" spans="1:2" ht="19.5" customHeight="1">
      <c r="A619" s="1" t="s">
        <v>46</v>
      </c>
      <c r="B619" s="20">
        <v>410</v>
      </c>
    </row>
    <row r="620" spans="1:2" ht="19.5" customHeight="1">
      <c r="A620" s="1" t="s">
        <v>39</v>
      </c>
      <c r="B620" s="20">
        <v>386</v>
      </c>
    </row>
    <row r="621" spans="1:2" ht="19.5" customHeight="1">
      <c r="A621" s="1" t="s">
        <v>40</v>
      </c>
      <c r="B621" s="20">
        <v>374</v>
      </c>
    </row>
    <row r="622" spans="1:2" ht="19.5" customHeight="1">
      <c r="A622" s="1" t="s">
        <v>52</v>
      </c>
      <c r="B622" s="20">
        <v>424</v>
      </c>
    </row>
    <row r="623" spans="1:2" ht="19.5" customHeight="1">
      <c r="A623" s="1" t="s">
        <v>47</v>
      </c>
      <c r="B623" s="20">
        <v>807</v>
      </c>
    </row>
    <row r="624" spans="1:2" ht="19.5" customHeight="1">
      <c r="A624" s="1" t="s">
        <v>42</v>
      </c>
      <c r="B624" s="20">
        <v>397</v>
      </c>
    </row>
    <row r="625" spans="1:7" ht="19.5" customHeight="1">
      <c r="A625" s="1" t="s">
        <v>43</v>
      </c>
      <c r="B625" s="20">
        <v>389</v>
      </c>
    </row>
    <row r="626" spans="1:7" ht="19.5" customHeight="1">
      <c r="A626" s="1" t="s">
        <v>48</v>
      </c>
      <c r="B626" s="20">
        <v>405</v>
      </c>
    </row>
    <row r="627" spans="1:7" ht="19.5" customHeight="1">
      <c r="A627" s="1" t="s">
        <v>49</v>
      </c>
      <c r="B627" s="20">
        <v>422</v>
      </c>
    </row>
    <row r="628" spans="1:7" ht="19.5" customHeight="1">
      <c r="A628" s="1" t="s">
        <v>44</v>
      </c>
      <c r="B628" s="20">
        <v>398</v>
      </c>
    </row>
    <row r="629" spans="1:7" ht="19.5" customHeight="1">
      <c r="A629" s="1" t="s">
        <v>50</v>
      </c>
      <c r="B629" s="20">
        <v>413</v>
      </c>
    </row>
    <row r="630" spans="1:7" ht="19.5" customHeight="1">
      <c r="A630" s="1" t="s">
        <v>51</v>
      </c>
      <c r="B630" s="20">
        <v>408</v>
      </c>
    </row>
    <row r="631" spans="1:7" ht="24.95" customHeight="1">
      <c r="A631" s="19" t="s">
        <v>4</v>
      </c>
      <c r="B631" s="123">
        <f>SUM(B614:B630)</f>
        <v>8513</v>
      </c>
      <c r="C631" s="64"/>
      <c r="E631" s="3"/>
    </row>
    <row r="632" spans="1:7" ht="18.75" customHeight="1">
      <c r="A632" s="19"/>
      <c r="B632" s="281"/>
    </row>
    <row r="633" spans="1:7" ht="18.75" customHeight="1">
      <c r="A633" s="19"/>
      <c r="B633" s="281"/>
    </row>
    <row r="634" spans="1:7" s="7" customFormat="1">
      <c r="A634" s="19"/>
      <c r="B634" s="298" t="s">
        <v>121</v>
      </c>
      <c r="D634" s="8"/>
    </row>
    <row r="635" spans="1:7" s="7" customFormat="1">
      <c r="A635" s="19"/>
      <c r="B635" s="298" t="s">
        <v>249</v>
      </c>
      <c r="D635" s="8"/>
    </row>
    <row r="636" spans="1:7" ht="50.1" customHeight="1">
      <c r="A636" s="17"/>
      <c r="B636" s="284"/>
    </row>
    <row r="637" spans="1:7">
      <c r="A637" s="334" t="s">
        <v>9</v>
      </c>
      <c r="B637" s="334"/>
      <c r="F637" s="21"/>
      <c r="G637" s="21"/>
    </row>
    <row r="638" spans="1:7" ht="3.75" customHeight="1">
      <c r="A638" s="279"/>
      <c r="B638" s="118"/>
    </row>
    <row r="639" spans="1:7" ht="59.25" customHeight="1">
      <c r="A639" s="333" t="s">
        <v>328</v>
      </c>
      <c r="B639" s="333"/>
    </row>
    <row r="640" spans="1:7" ht="50.1" customHeight="1">
      <c r="A640" s="17"/>
      <c r="B640" s="284"/>
    </row>
    <row r="641" spans="1:2">
      <c r="A641" s="1"/>
      <c r="B641" s="119" t="s">
        <v>1</v>
      </c>
    </row>
    <row r="642" spans="1:2" ht="43.5" customHeight="1">
      <c r="A642" s="283" t="s">
        <v>21</v>
      </c>
      <c r="B642" s="121" t="s">
        <v>24</v>
      </c>
    </row>
    <row r="643" spans="1:2" ht="7.5" customHeight="1">
      <c r="A643" s="18"/>
      <c r="B643" s="126"/>
    </row>
    <row r="644" spans="1:2" ht="19.5" customHeight="1">
      <c r="A644" s="1" t="s">
        <v>10</v>
      </c>
      <c r="B644" s="20">
        <v>703</v>
      </c>
    </row>
    <row r="645" spans="1:2" ht="19.5" customHeight="1">
      <c r="A645" s="1" t="s">
        <v>2</v>
      </c>
      <c r="B645" s="20">
        <v>6</v>
      </c>
    </row>
    <row r="646" spans="1:2" ht="19.5" customHeight="1">
      <c r="A646" s="1" t="s">
        <v>3</v>
      </c>
      <c r="B646" s="20">
        <v>6</v>
      </c>
    </row>
    <row r="647" spans="1:2" ht="19.5" customHeight="1">
      <c r="A647" s="1" t="s">
        <v>45</v>
      </c>
      <c r="B647" s="20">
        <v>3</v>
      </c>
    </row>
    <row r="648" spans="1:2" ht="19.5" customHeight="1">
      <c r="A648" s="1" t="s">
        <v>38</v>
      </c>
      <c r="B648" s="20">
        <v>3</v>
      </c>
    </row>
    <row r="649" spans="1:2" ht="19.5" customHeight="1">
      <c r="A649" s="1" t="s">
        <v>46</v>
      </c>
      <c r="B649" s="20">
        <v>6</v>
      </c>
    </row>
    <row r="650" spans="1:2" ht="19.5" customHeight="1">
      <c r="A650" s="1" t="s">
        <v>39</v>
      </c>
      <c r="B650" s="20">
        <v>3</v>
      </c>
    </row>
    <row r="651" spans="1:2" ht="19.5" customHeight="1">
      <c r="A651" s="1" t="s">
        <v>40</v>
      </c>
      <c r="B651" s="20">
        <v>3</v>
      </c>
    </row>
    <row r="652" spans="1:2" ht="19.5" customHeight="1">
      <c r="A652" s="1" t="s">
        <v>52</v>
      </c>
      <c r="B652" s="20">
        <v>3</v>
      </c>
    </row>
    <row r="653" spans="1:2" ht="19.5" customHeight="1">
      <c r="A653" s="1" t="s">
        <v>47</v>
      </c>
      <c r="B653" s="20">
        <v>323</v>
      </c>
    </row>
    <row r="654" spans="1:2" ht="19.5" customHeight="1">
      <c r="A654" s="1" t="s">
        <v>42</v>
      </c>
      <c r="B654" s="20">
        <v>3</v>
      </c>
    </row>
    <row r="655" spans="1:2" ht="19.5" customHeight="1">
      <c r="A655" s="1" t="s">
        <v>43</v>
      </c>
      <c r="B655" s="20">
        <v>3</v>
      </c>
    </row>
    <row r="656" spans="1:2" ht="19.5" customHeight="1">
      <c r="A656" s="1" t="s">
        <v>48</v>
      </c>
      <c r="B656" s="20">
        <v>3</v>
      </c>
    </row>
    <row r="657" spans="1:7" ht="19.5" customHeight="1">
      <c r="A657" s="1" t="s">
        <v>49</v>
      </c>
      <c r="B657" s="20">
        <v>3</v>
      </c>
    </row>
    <row r="658" spans="1:7" ht="19.5" customHeight="1">
      <c r="A658" s="1" t="s">
        <v>44</v>
      </c>
      <c r="B658" s="20">
        <v>3</v>
      </c>
    </row>
    <row r="659" spans="1:7" ht="19.5" customHeight="1">
      <c r="A659" s="1" t="s">
        <v>50</v>
      </c>
      <c r="B659" s="20">
        <v>3</v>
      </c>
    </row>
    <row r="660" spans="1:7" ht="19.5" customHeight="1">
      <c r="A660" s="1" t="s">
        <v>51</v>
      </c>
      <c r="B660" s="20">
        <v>3</v>
      </c>
    </row>
    <row r="661" spans="1:7" ht="24.95" customHeight="1">
      <c r="A661" s="19" t="s">
        <v>4</v>
      </c>
      <c r="B661" s="123">
        <f>SUM(B644:B660)</f>
        <v>1080</v>
      </c>
      <c r="C661" s="64"/>
      <c r="E661" s="3"/>
    </row>
    <row r="662" spans="1:7">
      <c r="A662" s="1"/>
      <c r="B662" s="164"/>
    </row>
    <row r="663" spans="1:7">
      <c r="A663" s="1"/>
      <c r="B663" s="281"/>
    </row>
    <row r="664" spans="1:7">
      <c r="A664" s="19"/>
      <c r="B664" s="298" t="s">
        <v>84</v>
      </c>
    </row>
    <row r="665" spans="1:7">
      <c r="A665" s="19"/>
      <c r="B665" s="298" t="s">
        <v>249</v>
      </c>
    </row>
    <row r="666" spans="1:7" ht="50.1" customHeight="1">
      <c r="A666" s="17"/>
      <c r="B666" s="284"/>
    </row>
    <row r="667" spans="1:7">
      <c r="A667" s="334" t="s">
        <v>9</v>
      </c>
      <c r="B667" s="334"/>
      <c r="F667" s="21"/>
      <c r="G667" s="21"/>
    </row>
    <row r="668" spans="1:7" ht="3.75" customHeight="1">
      <c r="A668" s="279"/>
      <c r="B668" s="118"/>
    </row>
    <row r="669" spans="1:7" ht="57" customHeight="1">
      <c r="A669" s="333" t="s">
        <v>252</v>
      </c>
      <c r="B669" s="333"/>
    </row>
    <row r="670" spans="1:7" ht="50.1" customHeight="1">
      <c r="A670" s="17"/>
      <c r="B670" s="284"/>
    </row>
    <row r="671" spans="1:7">
      <c r="A671" s="347" t="s">
        <v>1</v>
      </c>
      <c r="B671" s="347"/>
    </row>
    <row r="672" spans="1:7" ht="42.75" customHeight="1">
      <c r="A672" s="282" t="s">
        <v>13</v>
      </c>
      <c r="B672" s="121" t="s">
        <v>24</v>
      </c>
    </row>
    <row r="673" spans="1:2" ht="7.5" customHeight="1">
      <c r="A673" s="18"/>
      <c r="B673" s="126"/>
    </row>
    <row r="674" spans="1:2" ht="19.5" customHeight="1">
      <c r="A674" s="1" t="s">
        <v>10</v>
      </c>
      <c r="B674" s="20">
        <v>9390</v>
      </c>
    </row>
    <row r="675" spans="1:2" ht="19.5" customHeight="1">
      <c r="A675" s="1" t="s">
        <v>2</v>
      </c>
      <c r="B675" s="20">
        <v>2291</v>
      </c>
    </row>
    <row r="676" spans="1:2" ht="19.5" customHeight="1">
      <c r="A676" s="19" t="s">
        <v>3</v>
      </c>
      <c r="B676" s="20">
        <v>1157</v>
      </c>
    </row>
    <row r="677" spans="1:2" ht="19.5" customHeight="1">
      <c r="A677" s="1" t="s">
        <v>45</v>
      </c>
      <c r="B677" s="20">
        <v>938</v>
      </c>
    </row>
    <row r="678" spans="1:2" ht="19.5" customHeight="1">
      <c r="A678" s="1" t="s">
        <v>38</v>
      </c>
      <c r="B678" s="20">
        <v>900</v>
      </c>
    </row>
    <row r="679" spans="1:2" ht="19.5" customHeight="1">
      <c r="A679" s="1" t="s">
        <v>46</v>
      </c>
      <c r="B679" s="20">
        <v>1373</v>
      </c>
    </row>
    <row r="680" spans="1:2" ht="19.5" customHeight="1">
      <c r="A680" s="1" t="s">
        <v>39</v>
      </c>
      <c r="B680" s="20">
        <v>1075</v>
      </c>
    </row>
    <row r="681" spans="1:2" ht="19.5" customHeight="1">
      <c r="A681" s="1" t="s">
        <v>40</v>
      </c>
      <c r="B681" s="20">
        <v>1100</v>
      </c>
    </row>
    <row r="682" spans="1:2" ht="19.5" customHeight="1">
      <c r="A682" s="1" t="s">
        <v>52</v>
      </c>
      <c r="B682" s="20">
        <v>1026</v>
      </c>
    </row>
    <row r="683" spans="1:2" ht="19.5" customHeight="1">
      <c r="A683" s="1" t="s">
        <v>47</v>
      </c>
      <c r="B683" s="20">
        <v>2478</v>
      </c>
    </row>
    <row r="684" spans="1:2" ht="19.5" customHeight="1">
      <c r="A684" s="1" t="s">
        <v>42</v>
      </c>
      <c r="B684" s="20">
        <v>1275</v>
      </c>
    </row>
    <row r="685" spans="1:2" ht="19.5" customHeight="1">
      <c r="A685" s="1" t="s">
        <v>43</v>
      </c>
      <c r="B685" s="20">
        <v>977</v>
      </c>
    </row>
    <row r="686" spans="1:2" ht="19.5" customHeight="1">
      <c r="A686" s="1" t="s">
        <v>48</v>
      </c>
      <c r="B686" s="20">
        <v>1140</v>
      </c>
    </row>
    <row r="687" spans="1:2" ht="19.5" customHeight="1">
      <c r="A687" s="1" t="s">
        <v>49</v>
      </c>
      <c r="B687" s="20">
        <v>1015</v>
      </c>
    </row>
    <row r="688" spans="1:2" ht="19.5" customHeight="1">
      <c r="A688" s="1" t="s">
        <v>44</v>
      </c>
      <c r="B688" s="20">
        <v>1082</v>
      </c>
    </row>
    <row r="689" spans="1:7" ht="19.5" customHeight="1">
      <c r="A689" s="1" t="s">
        <v>50</v>
      </c>
      <c r="B689" s="20">
        <v>1449</v>
      </c>
    </row>
    <row r="690" spans="1:7" ht="19.5" customHeight="1">
      <c r="A690" s="1" t="s">
        <v>51</v>
      </c>
      <c r="B690" s="20">
        <v>1017</v>
      </c>
    </row>
    <row r="691" spans="1:7" ht="24.95" customHeight="1">
      <c r="A691" s="19" t="s">
        <v>4</v>
      </c>
      <c r="B691" s="123">
        <f>SUM(B674:B690)</f>
        <v>29683</v>
      </c>
      <c r="C691" s="64"/>
      <c r="E691" s="3"/>
    </row>
    <row r="692" spans="1:7">
      <c r="A692" s="1"/>
      <c r="B692" s="20"/>
    </row>
    <row r="693" spans="1:7">
      <c r="A693" s="1"/>
      <c r="B693" s="281"/>
    </row>
    <row r="694" spans="1:7" s="7" customFormat="1">
      <c r="A694" s="19"/>
      <c r="B694" s="298" t="s">
        <v>122</v>
      </c>
      <c r="D694" s="8"/>
    </row>
    <row r="695" spans="1:7" s="7" customFormat="1">
      <c r="A695" s="19"/>
      <c r="B695" s="298" t="s">
        <v>249</v>
      </c>
      <c r="D695" s="8"/>
    </row>
    <row r="696" spans="1:7" ht="50.1" customHeight="1">
      <c r="A696" s="17"/>
      <c r="B696" s="277"/>
    </row>
    <row r="697" spans="1:7">
      <c r="A697" s="334" t="s">
        <v>9</v>
      </c>
      <c r="B697" s="334"/>
      <c r="F697" s="21"/>
      <c r="G697" s="21"/>
    </row>
    <row r="698" spans="1:7" ht="3.75" customHeight="1">
      <c r="A698" s="273"/>
      <c r="B698" s="118"/>
    </row>
    <row r="699" spans="1:7" ht="112.5" customHeight="1">
      <c r="A699" s="333" t="s">
        <v>253</v>
      </c>
      <c r="B699" s="333"/>
    </row>
    <row r="700" spans="1:7" ht="50.1" customHeight="1">
      <c r="A700" s="17"/>
      <c r="B700" s="277"/>
    </row>
    <row r="701" spans="1:7">
      <c r="A701" s="1"/>
      <c r="B701" s="119" t="s">
        <v>1</v>
      </c>
    </row>
    <row r="702" spans="1:7" ht="50.1" customHeight="1">
      <c r="A702" s="276" t="s">
        <v>21</v>
      </c>
      <c r="B702" s="121" t="s">
        <v>24</v>
      </c>
    </row>
    <row r="703" spans="1:7" ht="7.5" customHeight="1">
      <c r="A703" s="18"/>
      <c r="B703" s="126"/>
    </row>
    <row r="704" spans="1:7" ht="19.5" customHeight="1">
      <c r="A704" s="19" t="s">
        <v>10</v>
      </c>
      <c r="B704" s="20">
        <v>18</v>
      </c>
    </row>
    <row r="705" spans="1:2" ht="19.5" customHeight="1">
      <c r="A705" s="19" t="s">
        <v>2</v>
      </c>
      <c r="B705" s="20">
        <v>37</v>
      </c>
    </row>
    <row r="706" spans="1:2" ht="19.5" customHeight="1">
      <c r="A706" s="19" t="s">
        <v>3</v>
      </c>
      <c r="B706" s="20">
        <v>20</v>
      </c>
    </row>
    <row r="707" spans="1:2" ht="19.5" customHeight="1">
      <c r="A707" s="1" t="s">
        <v>45</v>
      </c>
      <c r="B707" s="20">
        <v>14</v>
      </c>
    </row>
    <row r="708" spans="1:2" ht="19.5" customHeight="1">
      <c r="A708" s="1" t="s">
        <v>38</v>
      </c>
      <c r="B708" s="20">
        <v>39</v>
      </c>
    </row>
    <row r="709" spans="1:2" ht="19.5" customHeight="1">
      <c r="A709" s="1" t="s">
        <v>46</v>
      </c>
      <c r="B709" s="20">
        <v>35</v>
      </c>
    </row>
    <row r="710" spans="1:2" ht="19.5" customHeight="1">
      <c r="A710" s="1" t="s">
        <v>39</v>
      </c>
      <c r="B710" s="20">
        <v>22</v>
      </c>
    </row>
    <row r="711" spans="1:2" ht="19.5" customHeight="1">
      <c r="A711" s="1" t="s">
        <v>40</v>
      </c>
      <c r="B711" s="20">
        <v>20</v>
      </c>
    </row>
    <row r="712" spans="1:2" ht="19.5" customHeight="1">
      <c r="A712" s="1" t="s">
        <v>52</v>
      </c>
      <c r="B712" s="20">
        <v>23</v>
      </c>
    </row>
    <row r="713" spans="1:2" ht="19.5" customHeight="1">
      <c r="A713" s="1" t="s">
        <v>47</v>
      </c>
      <c r="B713" s="20">
        <v>13</v>
      </c>
    </row>
    <row r="714" spans="1:2" ht="19.5" customHeight="1">
      <c r="A714" s="1" t="s">
        <v>42</v>
      </c>
      <c r="B714" s="20">
        <v>27</v>
      </c>
    </row>
    <row r="715" spans="1:2" ht="19.5" customHeight="1">
      <c r="A715" s="1" t="s">
        <v>43</v>
      </c>
      <c r="B715" s="20">
        <v>27</v>
      </c>
    </row>
    <row r="716" spans="1:2" ht="19.5" customHeight="1">
      <c r="A716" s="1" t="s">
        <v>48</v>
      </c>
      <c r="B716" s="20">
        <v>24</v>
      </c>
    </row>
    <row r="717" spans="1:2" ht="19.5" customHeight="1">
      <c r="A717" s="1" t="s">
        <v>49</v>
      </c>
      <c r="B717" s="20">
        <v>18</v>
      </c>
    </row>
    <row r="718" spans="1:2" ht="19.5" customHeight="1">
      <c r="A718" s="1" t="s">
        <v>44</v>
      </c>
      <c r="B718" s="20">
        <v>24</v>
      </c>
    </row>
    <row r="719" spans="1:2" ht="19.5" customHeight="1">
      <c r="A719" s="1" t="s">
        <v>50</v>
      </c>
      <c r="B719" s="20">
        <v>28</v>
      </c>
    </row>
    <row r="720" spans="1:2" ht="19.5" customHeight="1">
      <c r="A720" s="1" t="s">
        <v>51</v>
      </c>
      <c r="B720" s="20">
        <v>25</v>
      </c>
    </row>
    <row r="721" spans="1:7" ht="24.95" customHeight="1">
      <c r="A721" s="19" t="s">
        <v>4</v>
      </c>
      <c r="B721" s="123">
        <f>SUM(B704:B720)</f>
        <v>414</v>
      </c>
      <c r="C721" s="64"/>
      <c r="E721" s="3"/>
    </row>
    <row r="722" spans="1:7">
      <c r="A722" s="1"/>
      <c r="B722" s="20"/>
    </row>
    <row r="723" spans="1:7">
      <c r="A723" s="7"/>
      <c r="B723" s="310"/>
    </row>
    <row r="724" spans="1:7" s="7" customFormat="1">
      <c r="A724" s="25"/>
      <c r="B724" s="22" t="s">
        <v>124</v>
      </c>
      <c r="D724" s="8"/>
    </row>
    <row r="725" spans="1:7" s="7" customFormat="1">
      <c r="A725" s="25"/>
      <c r="B725" s="22" t="s">
        <v>249</v>
      </c>
      <c r="D725" s="8"/>
    </row>
    <row r="726" spans="1:7" ht="50.1" customHeight="1">
      <c r="A726" s="38"/>
      <c r="B726" s="22"/>
    </row>
    <row r="727" spans="1:7">
      <c r="A727" s="342" t="s">
        <v>9</v>
      </c>
      <c r="B727" s="342"/>
      <c r="F727" s="21"/>
      <c r="G727" s="21"/>
    </row>
    <row r="728" spans="1:7" ht="3.75" customHeight="1">
      <c r="A728" s="295"/>
      <c r="B728" s="45"/>
    </row>
    <row r="729" spans="1:7" ht="96" customHeight="1">
      <c r="A729" s="340" t="s">
        <v>296</v>
      </c>
      <c r="B729" s="340"/>
      <c r="C729" s="65"/>
      <c r="E729" s="3"/>
    </row>
    <row r="730" spans="1:7" ht="50.1" customHeight="1">
      <c r="A730" s="38"/>
      <c r="B730" s="22"/>
    </row>
    <row r="731" spans="1:7">
      <c r="A731" s="348" t="s">
        <v>1</v>
      </c>
      <c r="B731" s="348"/>
      <c r="C731" s="65"/>
      <c r="E731" s="3"/>
    </row>
    <row r="732" spans="1:7" ht="34.5" customHeight="1">
      <c r="A732" s="300" t="s">
        <v>30</v>
      </c>
      <c r="B732" s="40" t="s">
        <v>24</v>
      </c>
      <c r="C732" s="44"/>
    </row>
    <row r="733" spans="1:7" ht="7.5" customHeight="1">
      <c r="A733" s="46"/>
      <c r="B733" s="47"/>
    </row>
    <row r="734" spans="1:7" ht="19.5" customHeight="1">
      <c r="A734" s="7" t="s">
        <v>45</v>
      </c>
      <c r="B734" s="41">
        <v>513.79999999999995</v>
      </c>
      <c r="C734" s="66"/>
      <c r="E734" s="3"/>
    </row>
    <row r="735" spans="1:7" ht="19.5" customHeight="1">
      <c r="A735" s="7" t="s">
        <v>38</v>
      </c>
      <c r="B735" s="41">
        <v>728.5</v>
      </c>
      <c r="C735" s="66"/>
      <c r="E735" s="3"/>
    </row>
    <row r="736" spans="1:7" ht="19.5" customHeight="1">
      <c r="A736" s="7" t="s">
        <v>46</v>
      </c>
      <c r="B736" s="41">
        <v>364</v>
      </c>
      <c r="C736" s="66"/>
      <c r="E736" s="3"/>
    </row>
    <row r="737" spans="1:5" ht="19.5" customHeight="1">
      <c r="A737" s="7" t="s">
        <v>39</v>
      </c>
      <c r="B737" s="41">
        <v>265.8</v>
      </c>
      <c r="C737" s="66"/>
      <c r="E737" s="3"/>
    </row>
    <row r="738" spans="1:5" ht="19.5" customHeight="1">
      <c r="A738" s="7" t="s">
        <v>40</v>
      </c>
      <c r="B738" s="41">
        <v>269.5</v>
      </c>
      <c r="C738" s="66"/>
      <c r="E738" s="3"/>
    </row>
    <row r="739" spans="1:5" ht="19.5" customHeight="1">
      <c r="A739" s="7" t="s">
        <v>52</v>
      </c>
      <c r="B739" s="41">
        <v>380.8</v>
      </c>
      <c r="C739" s="66"/>
      <c r="E739" s="3"/>
    </row>
    <row r="740" spans="1:5" ht="19.5" customHeight="1">
      <c r="A740" s="7" t="s">
        <v>47</v>
      </c>
      <c r="B740" s="41">
        <v>1337.7</v>
      </c>
      <c r="C740" s="66"/>
      <c r="E740" s="3"/>
    </row>
    <row r="741" spans="1:5" ht="19.5" customHeight="1">
      <c r="A741" s="7" t="s">
        <v>42</v>
      </c>
      <c r="B741" s="41">
        <v>481.1</v>
      </c>
      <c r="C741" s="66"/>
      <c r="E741" s="3"/>
    </row>
    <row r="742" spans="1:5" ht="19.5" customHeight="1">
      <c r="A742" s="7" t="s">
        <v>43</v>
      </c>
      <c r="B742" s="41">
        <v>296.3</v>
      </c>
      <c r="C742" s="66"/>
      <c r="E742" s="3"/>
    </row>
    <row r="743" spans="1:5" ht="19.5" customHeight="1">
      <c r="A743" s="7" t="s">
        <v>48</v>
      </c>
      <c r="B743" s="41">
        <v>146</v>
      </c>
      <c r="C743" s="66"/>
      <c r="E743" s="3"/>
    </row>
    <row r="744" spans="1:5" ht="19.5" customHeight="1">
      <c r="A744" s="7" t="s">
        <v>49</v>
      </c>
      <c r="B744" s="41">
        <v>297.7</v>
      </c>
      <c r="C744" s="66"/>
      <c r="E744" s="3"/>
    </row>
    <row r="745" spans="1:5" ht="19.5" customHeight="1">
      <c r="A745" s="7" t="s">
        <v>44</v>
      </c>
      <c r="B745" s="41">
        <v>440.8</v>
      </c>
      <c r="C745" s="66"/>
      <c r="E745" s="3"/>
    </row>
    <row r="746" spans="1:5" ht="19.5" customHeight="1">
      <c r="A746" s="7" t="s">
        <v>50</v>
      </c>
      <c r="B746" s="41">
        <v>583.20000000000005</v>
      </c>
      <c r="C746" s="66"/>
      <c r="E746" s="3"/>
    </row>
    <row r="747" spans="1:5" ht="19.5" customHeight="1">
      <c r="A747" s="7" t="s">
        <v>51</v>
      </c>
      <c r="B747" s="41">
        <v>142.5</v>
      </c>
      <c r="C747" s="66"/>
      <c r="E747" s="3"/>
    </row>
    <row r="748" spans="1:5" ht="24.95" customHeight="1">
      <c r="A748" s="25" t="s">
        <v>4</v>
      </c>
      <c r="B748" s="48">
        <f>SUM(B734:B747)</f>
        <v>6247.7</v>
      </c>
      <c r="C748" s="64"/>
      <c r="E748" s="3"/>
    </row>
    <row r="749" spans="1:5">
      <c r="A749" s="7"/>
      <c r="B749" s="41"/>
      <c r="C749" s="66"/>
      <c r="E749" s="3"/>
    </row>
    <row r="750" spans="1:5">
      <c r="A750" s="7"/>
      <c r="B750" s="41"/>
      <c r="C750" s="66"/>
      <c r="E750" s="3"/>
    </row>
    <row r="751" spans="1:5">
      <c r="A751" s="349" t="s">
        <v>298</v>
      </c>
      <c r="B751" s="349"/>
      <c r="C751" s="66"/>
      <c r="E751" s="3"/>
    </row>
    <row r="752" spans="1:5">
      <c r="A752" s="351" t="s">
        <v>249</v>
      </c>
      <c r="B752" s="351"/>
      <c r="C752" s="66"/>
      <c r="E752" s="3"/>
    </row>
    <row r="753" spans="1:7" ht="50.1" customHeight="1">
      <c r="A753" s="17"/>
      <c r="B753" s="284"/>
    </row>
    <row r="754" spans="1:7">
      <c r="A754" s="334" t="s">
        <v>9</v>
      </c>
      <c r="B754" s="334"/>
      <c r="F754" s="21"/>
      <c r="G754" s="21"/>
    </row>
    <row r="755" spans="1:7" ht="3.75" customHeight="1">
      <c r="A755" s="279"/>
      <c r="B755" s="118"/>
    </row>
    <row r="756" spans="1:7" ht="115.5" customHeight="1">
      <c r="A756" s="333" t="s">
        <v>254</v>
      </c>
      <c r="B756" s="333"/>
      <c r="C756" s="66"/>
      <c r="E756" s="3"/>
    </row>
    <row r="757" spans="1:7" ht="50.1" customHeight="1">
      <c r="A757" s="17"/>
      <c r="B757" s="284"/>
    </row>
    <row r="758" spans="1:7">
      <c r="A758" s="9"/>
      <c r="B758" s="62" t="s">
        <v>1</v>
      </c>
      <c r="C758" s="66"/>
      <c r="E758" s="3"/>
    </row>
    <row r="759" spans="1:7" ht="34.5" customHeight="1">
      <c r="A759" s="282" t="s">
        <v>70</v>
      </c>
      <c r="B759" s="121" t="s">
        <v>24</v>
      </c>
      <c r="C759" s="44"/>
    </row>
    <row r="760" spans="1:7" ht="9" customHeight="1">
      <c r="A760" s="28"/>
      <c r="B760" s="122"/>
      <c r="C760" s="66"/>
      <c r="E760" s="3"/>
    </row>
    <row r="761" spans="1:7" ht="19.5" customHeight="1">
      <c r="A761" s="167" t="s">
        <v>10</v>
      </c>
      <c r="B761" s="152">
        <v>12</v>
      </c>
      <c r="C761" s="66"/>
      <c r="E761" s="3"/>
    </row>
    <row r="762" spans="1:7" ht="19.5" customHeight="1">
      <c r="A762" s="167" t="s">
        <v>2</v>
      </c>
      <c r="B762" s="152">
        <v>8</v>
      </c>
      <c r="C762" s="66"/>
      <c r="E762" s="3"/>
    </row>
    <row r="763" spans="1:7" ht="24.95" customHeight="1">
      <c r="A763" s="19" t="s">
        <v>4</v>
      </c>
      <c r="B763" s="123">
        <f>B761+B762</f>
        <v>20</v>
      </c>
      <c r="C763" s="64"/>
      <c r="E763" s="3"/>
    </row>
    <row r="764" spans="1:7">
      <c r="A764" s="280"/>
      <c r="B764" s="280"/>
      <c r="C764" s="66"/>
      <c r="E764" s="3"/>
    </row>
    <row r="765" spans="1:7">
      <c r="A765" s="280"/>
      <c r="B765" s="280"/>
      <c r="C765" s="66"/>
      <c r="E765" s="3"/>
    </row>
    <row r="766" spans="1:7">
      <c r="A766" s="293"/>
      <c r="B766" s="293"/>
      <c r="C766" s="66"/>
      <c r="E766" s="3"/>
    </row>
    <row r="767" spans="1:7">
      <c r="A767" s="293"/>
      <c r="B767" s="293"/>
      <c r="C767" s="66"/>
      <c r="E767" s="3"/>
    </row>
    <row r="768" spans="1:7">
      <c r="A768" s="293"/>
      <c r="B768" s="293"/>
      <c r="C768" s="66"/>
      <c r="E768" s="3"/>
    </row>
    <row r="769" spans="1:5">
      <c r="A769" s="293"/>
      <c r="B769" s="293"/>
      <c r="C769" s="66"/>
      <c r="E769" s="3"/>
    </row>
    <row r="770" spans="1:5">
      <c r="A770" s="293"/>
      <c r="B770" s="293"/>
      <c r="C770" s="66"/>
      <c r="E770" s="3"/>
    </row>
    <row r="771" spans="1:5">
      <c r="A771" s="293"/>
      <c r="B771" s="293"/>
      <c r="C771" s="66"/>
      <c r="E771" s="3"/>
    </row>
    <row r="772" spans="1:5">
      <c r="A772" s="293"/>
      <c r="B772" s="293"/>
      <c r="C772" s="66"/>
      <c r="E772" s="3"/>
    </row>
    <row r="773" spans="1:5">
      <c r="A773" s="293"/>
      <c r="B773" s="293"/>
      <c r="C773" s="66"/>
      <c r="E773" s="3"/>
    </row>
    <row r="774" spans="1:5">
      <c r="A774" s="293"/>
      <c r="B774" s="293"/>
      <c r="C774" s="66"/>
      <c r="E774" s="3"/>
    </row>
    <row r="775" spans="1:5">
      <c r="A775" s="293"/>
      <c r="B775" s="293"/>
      <c r="C775" s="66"/>
      <c r="E775" s="3"/>
    </row>
    <row r="776" spans="1:5">
      <c r="A776" s="293"/>
      <c r="B776" s="293"/>
      <c r="C776" s="66"/>
      <c r="E776" s="3"/>
    </row>
    <row r="777" spans="1:5">
      <c r="A777" s="293"/>
      <c r="B777" s="293"/>
      <c r="C777" s="66"/>
      <c r="E777" s="3"/>
    </row>
    <row r="778" spans="1:5">
      <c r="A778" s="293"/>
      <c r="B778" s="293"/>
      <c r="C778" s="66"/>
      <c r="E778" s="3"/>
    </row>
    <row r="779" spans="1:5">
      <c r="A779" s="293"/>
      <c r="B779" s="293"/>
      <c r="C779" s="66"/>
      <c r="E779" s="3"/>
    </row>
    <row r="780" spans="1:5">
      <c r="A780" s="293"/>
      <c r="B780" s="293"/>
      <c r="C780" s="66"/>
      <c r="E780" s="3"/>
    </row>
    <row r="781" spans="1:5">
      <c r="A781" s="293"/>
      <c r="B781" s="293"/>
      <c r="C781" s="66"/>
      <c r="E781" s="3"/>
    </row>
    <row r="782" spans="1:5">
      <c r="A782" s="293"/>
      <c r="B782" s="293"/>
      <c r="C782" s="66"/>
      <c r="E782" s="3"/>
    </row>
    <row r="783" spans="1:5">
      <c r="A783" s="19"/>
      <c r="B783" s="298" t="s">
        <v>299</v>
      </c>
    </row>
    <row r="784" spans="1:5">
      <c r="A784" s="19"/>
      <c r="B784" s="298" t="s">
        <v>249</v>
      </c>
    </row>
    <row r="785" spans="1:2" ht="49.5" customHeight="1">
      <c r="A785" s="17"/>
      <c r="B785" s="284"/>
    </row>
    <row r="786" spans="1:2">
      <c r="A786" s="334" t="s">
        <v>9</v>
      </c>
      <c r="B786" s="334"/>
    </row>
    <row r="787" spans="1:2" ht="4.5" customHeight="1">
      <c r="A787" s="279"/>
      <c r="B787" s="118"/>
    </row>
    <row r="788" spans="1:2" ht="90.75" customHeight="1">
      <c r="A788" s="340" t="s">
        <v>329</v>
      </c>
      <c r="B788" s="340"/>
    </row>
    <row r="789" spans="1:2" ht="49.5" customHeight="1">
      <c r="A789" s="17"/>
      <c r="B789" s="284"/>
    </row>
    <row r="790" spans="1:2">
      <c r="A790" s="347" t="s">
        <v>1</v>
      </c>
      <c r="B790" s="347"/>
    </row>
    <row r="791" spans="1:2" ht="37.5">
      <c r="A791" s="282" t="s">
        <v>13</v>
      </c>
      <c r="B791" s="121" t="s">
        <v>24</v>
      </c>
    </row>
    <row r="792" spans="1:2" ht="3.75" customHeight="1">
      <c r="A792" s="18"/>
      <c r="B792" s="126"/>
    </row>
    <row r="793" spans="1:2">
      <c r="A793" s="1" t="s">
        <v>10</v>
      </c>
      <c r="B793" s="20">
        <v>8.4</v>
      </c>
    </row>
    <row r="794" spans="1:2">
      <c r="A794" s="1" t="s">
        <v>2</v>
      </c>
      <c r="B794" s="20">
        <v>20.2</v>
      </c>
    </row>
    <row r="795" spans="1:2">
      <c r="A795" s="19" t="s">
        <v>3</v>
      </c>
      <c r="B795" s="20">
        <v>2.9</v>
      </c>
    </row>
    <row r="796" spans="1:2">
      <c r="A796" s="1" t="s">
        <v>45</v>
      </c>
      <c r="B796" s="20">
        <v>5.2</v>
      </c>
    </row>
    <row r="797" spans="1:2">
      <c r="A797" s="1" t="s">
        <v>38</v>
      </c>
      <c r="B797" s="20">
        <v>1.9</v>
      </c>
    </row>
    <row r="798" spans="1:2">
      <c r="A798" s="1" t="s">
        <v>46</v>
      </c>
      <c r="B798" s="20">
        <v>6.1</v>
      </c>
    </row>
    <row r="799" spans="1:2">
      <c r="A799" s="1" t="s">
        <v>39</v>
      </c>
      <c r="B799" s="20">
        <v>0.5</v>
      </c>
    </row>
    <row r="800" spans="1:2">
      <c r="A800" s="1" t="s">
        <v>40</v>
      </c>
      <c r="B800" s="20">
        <v>0.7</v>
      </c>
    </row>
    <row r="801" spans="1:5">
      <c r="A801" s="1" t="s">
        <v>52</v>
      </c>
      <c r="B801" s="20">
        <v>3.2</v>
      </c>
    </row>
    <row r="802" spans="1:5">
      <c r="A802" s="1" t="s">
        <v>47</v>
      </c>
      <c r="B802" s="20">
        <v>10.199999999999999</v>
      </c>
    </row>
    <row r="803" spans="1:5">
      <c r="A803" s="1" t="s">
        <v>42</v>
      </c>
      <c r="B803" s="20">
        <v>5.8</v>
      </c>
    </row>
    <row r="804" spans="1:5">
      <c r="A804" s="1" t="s">
        <v>43</v>
      </c>
      <c r="B804" s="20">
        <v>0.9</v>
      </c>
    </row>
    <row r="805" spans="1:5">
      <c r="A805" s="1" t="s">
        <v>48</v>
      </c>
      <c r="B805" s="20">
        <v>0.9</v>
      </c>
    </row>
    <row r="806" spans="1:5">
      <c r="A806" s="1" t="s">
        <v>49</v>
      </c>
      <c r="B806" s="20">
        <v>3.3</v>
      </c>
    </row>
    <row r="807" spans="1:5">
      <c r="A807" s="1" t="s">
        <v>44</v>
      </c>
      <c r="B807" s="20">
        <v>3.3</v>
      </c>
    </row>
    <row r="808" spans="1:5">
      <c r="A808" s="1" t="s">
        <v>50</v>
      </c>
      <c r="B808" s="20">
        <v>1.7</v>
      </c>
    </row>
    <row r="809" spans="1:5">
      <c r="A809" s="1" t="s">
        <v>51</v>
      </c>
      <c r="B809" s="20">
        <v>0.3</v>
      </c>
    </row>
    <row r="810" spans="1:5" ht="24.75" customHeight="1">
      <c r="A810" s="19" t="s">
        <v>4</v>
      </c>
      <c r="B810" s="123">
        <f>SUM(B793:B809)</f>
        <v>75.5</v>
      </c>
    </row>
    <row r="811" spans="1:5">
      <c r="A811" s="293"/>
      <c r="B811" s="293"/>
      <c r="C811" s="66"/>
      <c r="E811" s="3"/>
    </row>
    <row r="812" spans="1:5">
      <c r="A812" s="293"/>
      <c r="B812" s="293"/>
      <c r="C812" s="66"/>
      <c r="E812" s="3"/>
    </row>
    <row r="813" spans="1:5">
      <c r="A813" s="293"/>
      <c r="B813" s="293"/>
      <c r="C813" s="66"/>
      <c r="E813" s="3"/>
    </row>
    <row r="814" spans="1:5">
      <c r="A814" s="293"/>
      <c r="B814" s="293"/>
      <c r="C814" s="66"/>
      <c r="E814" s="3"/>
    </row>
    <row r="815" spans="1:5">
      <c r="A815" s="293"/>
      <c r="B815" s="293"/>
      <c r="C815" s="66"/>
      <c r="E815" s="3"/>
    </row>
    <row r="816" spans="1:5">
      <c r="A816" s="293"/>
      <c r="B816" s="293"/>
      <c r="C816" s="66"/>
      <c r="E816" s="3"/>
    </row>
    <row r="817" spans="1:7">
      <c r="A817" s="293"/>
      <c r="B817" s="293"/>
      <c r="C817" s="66"/>
      <c r="E817" s="3"/>
    </row>
    <row r="818" spans="1:7">
      <c r="A818" s="293"/>
      <c r="B818" s="293"/>
      <c r="C818" s="66"/>
      <c r="E818" s="3"/>
    </row>
    <row r="819" spans="1:7">
      <c r="A819" s="1"/>
      <c r="B819" s="298" t="s">
        <v>235</v>
      </c>
      <c r="C819" s="66"/>
      <c r="E819" s="3"/>
    </row>
    <row r="820" spans="1:7">
      <c r="A820" s="17"/>
      <c r="B820" s="298" t="s">
        <v>249</v>
      </c>
      <c r="C820" s="66"/>
      <c r="E820" s="3"/>
    </row>
    <row r="821" spans="1:7" ht="50.1" customHeight="1">
      <c r="A821" s="17"/>
      <c r="B821" s="298"/>
    </row>
    <row r="822" spans="1:7">
      <c r="A822" s="334" t="s">
        <v>9</v>
      </c>
      <c r="B822" s="334"/>
      <c r="F822" s="21"/>
      <c r="G822" s="21"/>
    </row>
    <row r="823" spans="1:7" ht="3.75" customHeight="1">
      <c r="A823" s="294"/>
      <c r="B823" s="118"/>
    </row>
    <row r="824" spans="1:7" ht="117" customHeight="1">
      <c r="A824" s="333" t="s">
        <v>242</v>
      </c>
      <c r="B824" s="333"/>
      <c r="C824" s="66"/>
      <c r="E824" s="3"/>
    </row>
    <row r="825" spans="1:7" ht="50.1" customHeight="1">
      <c r="A825" s="17"/>
      <c r="B825" s="298"/>
    </row>
    <row r="826" spans="1:7">
      <c r="A826" s="1"/>
      <c r="B826" s="119" t="s">
        <v>1</v>
      </c>
      <c r="C826" s="66"/>
      <c r="E826" s="3"/>
    </row>
    <row r="827" spans="1:7" ht="37.5">
      <c r="A827" s="297" t="s">
        <v>21</v>
      </c>
      <c r="B827" s="121" t="s">
        <v>24</v>
      </c>
      <c r="C827" s="66"/>
      <c r="E827" s="3"/>
    </row>
    <row r="828" spans="1:7" ht="9" customHeight="1">
      <c r="A828" s="28"/>
      <c r="B828" s="122"/>
      <c r="C828" s="66"/>
      <c r="E828" s="3"/>
    </row>
    <row r="829" spans="1:7">
      <c r="A829" s="1" t="s">
        <v>10</v>
      </c>
      <c r="B829" s="20">
        <v>138165.29999999999</v>
      </c>
      <c r="C829" s="66"/>
      <c r="E829" s="3"/>
    </row>
    <row r="830" spans="1:7">
      <c r="A830" s="1" t="s">
        <v>2</v>
      </c>
      <c r="B830" s="20">
        <v>138215</v>
      </c>
      <c r="C830" s="66"/>
      <c r="E830" s="3"/>
    </row>
    <row r="831" spans="1:7">
      <c r="A831" s="1" t="s">
        <v>3</v>
      </c>
      <c r="B831" s="20">
        <v>38395</v>
      </c>
      <c r="C831" s="66"/>
      <c r="E831" s="3"/>
    </row>
    <row r="832" spans="1:7" ht="18.75" customHeight="1">
      <c r="A832" s="1" t="s">
        <v>45</v>
      </c>
      <c r="B832" s="20">
        <v>82023.199999999997</v>
      </c>
      <c r="C832" s="66"/>
      <c r="E832" s="3"/>
    </row>
    <row r="833" spans="1:5">
      <c r="A833" s="1" t="s">
        <v>38</v>
      </c>
      <c r="B833" s="20">
        <v>7084</v>
      </c>
      <c r="C833" s="66"/>
      <c r="E833" s="3"/>
    </row>
    <row r="834" spans="1:5">
      <c r="A834" s="1" t="s">
        <v>46</v>
      </c>
      <c r="B834" s="20">
        <v>83553</v>
      </c>
      <c r="C834" s="66"/>
      <c r="E834" s="3"/>
    </row>
    <row r="835" spans="1:5">
      <c r="A835" s="1" t="s">
        <v>39</v>
      </c>
      <c r="B835" s="20">
        <v>24499.8</v>
      </c>
      <c r="C835" s="66"/>
      <c r="E835" s="3"/>
    </row>
    <row r="836" spans="1:5">
      <c r="A836" s="1" t="s">
        <v>40</v>
      </c>
      <c r="B836" s="20">
        <v>25592.400000000001</v>
      </c>
      <c r="C836" s="66"/>
      <c r="E836" s="3"/>
    </row>
    <row r="837" spans="1:5">
      <c r="A837" s="1" t="s">
        <v>52</v>
      </c>
      <c r="B837" s="20">
        <v>43096</v>
      </c>
      <c r="C837" s="66"/>
      <c r="E837" s="3"/>
    </row>
    <row r="838" spans="1:5">
      <c r="A838" s="1" t="s">
        <v>47</v>
      </c>
      <c r="B838" s="20">
        <v>77259</v>
      </c>
      <c r="C838" s="66"/>
      <c r="E838" s="3"/>
    </row>
    <row r="839" spans="1:5">
      <c r="A839" s="1" t="s">
        <v>42</v>
      </c>
      <c r="B839" s="20">
        <v>15462.6</v>
      </c>
      <c r="C839" s="66"/>
      <c r="E839" s="3"/>
    </row>
    <row r="840" spans="1:5">
      <c r="A840" s="1" t="s">
        <v>43</v>
      </c>
      <c r="B840" s="20">
        <v>23816.9</v>
      </c>
      <c r="C840" s="66"/>
      <c r="E840" s="3"/>
    </row>
    <row r="841" spans="1:5">
      <c r="A841" s="1" t="s">
        <v>48</v>
      </c>
      <c r="B841" s="20">
        <v>36419.199999999997</v>
      </c>
      <c r="C841" s="66"/>
      <c r="E841" s="3"/>
    </row>
    <row r="842" spans="1:5">
      <c r="A842" s="1" t="s">
        <v>49</v>
      </c>
      <c r="B842" s="20">
        <v>15394</v>
      </c>
      <c r="C842" s="66"/>
      <c r="E842" s="3"/>
    </row>
    <row r="843" spans="1:5">
      <c r="A843" s="1" t="s">
        <v>44</v>
      </c>
      <c r="B843" s="20">
        <v>30174.400000000001</v>
      </c>
      <c r="C843" s="66"/>
      <c r="E843" s="3"/>
    </row>
    <row r="844" spans="1:5">
      <c r="A844" s="1" t="s">
        <v>50</v>
      </c>
      <c r="B844" s="20">
        <v>80505.399999999994</v>
      </c>
      <c r="C844" s="66"/>
      <c r="E844" s="3"/>
    </row>
    <row r="845" spans="1:5">
      <c r="A845" s="1" t="s">
        <v>51</v>
      </c>
      <c r="B845" s="20">
        <v>7819</v>
      </c>
      <c r="C845" s="66"/>
      <c r="E845" s="3"/>
    </row>
    <row r="846" spans="1:5" ht="24.95" customHeight="1">
      <c r="A846" s="19" t="s">
        <v>4</v>
      </c>
      <c r="B846" s="123">
        <f>SUM(B829:B845)</f>
        <v>867474.2</v>
      </c>
      <c r="C846" s="64"/>
      <c r="E846" s="3"/>
    </row>
    <row r="847" spans="1:5" ht="19.5" customHeight="1">
      <c r="A847" s="1"/>
      <c r="B847" s="20"/>
    </row>
    <row r="848" spans="1:5" ht="15.75" customHeight="1">
      <c r="A848" s="1"/>
      <c r="B848" s="20"/>
    </row>
    <row r="849" spans="1:2" ht="15.75" customHeight="1">
      <c r="A849" s="1"/>
      <c r="B849" s="20"/>
    </row>
    <row r="850" spans="1:2" ht="15.75" customHeight="1">
      <c r="A850" s="1"/>
      <c r="B850" s="20"/>
    </row>
    <row r="851" spans="1:2" ht="15.75" customHeight="1">
      <c r="A851" s="1"/>
      <c r="B851" s="20"/>
    </row>
    <row r="852" spans="1:2" ht="15.75" customHeight="1">
      <c r="A852" s="1"/>
      <c r="B852" s="315" t="s">
        <v>236</v>
      </c>
    </row>
    <row r="853" spans="1:2" ht="15.75" customHeight="1">
      <c r="A853" s="1"/>
      <c r="B853" s="315" t="s">
        <v>249</v>
      </c>
    </row>
    <row r="854" spans="1:2" ht="49.5" customHeight="1">
      <c r="A854" s="1"/>
      <c r="B854" s="20"/>
    </row>
    <row r="855" spans="1:2" ht="15.75" customHeight="1">
      <c r="A855" s="334" t="s">
        <v>9</v>
      </c>
      <c r="B855" s="334"/>
    </row>
    <row r="856" spans="1:2" ht="4.5" customHeight="1">
      <c r="A856" s="312"/>
      <c r="B856" s="118"/>
    </row>
    <row r="857" spans="1:2" ht="76.5" customHeight="1">
      <c r="A857" s="333" t="s">
        <v>302</v>
      </c>
      <c r="B857" s="333"/>
    </row>
    <row r="858" spans="1:2" ht="49.5" customHeight="1">
      <c r="A858" s="17"/>
      <c r="B858" s="315"/>
    </row>
    <row r="859" spans="1:2" ht="20.25" customHeight="1">
      <c r="A859" s="1"/>
      <c r="B859" s="119" t="s">
        <v>1</v>
      </c>
    </row>
    <row r="860" spans="1:2" ht="44.25" customHeight="1">
      <c r="A860" s="314" t="s">
        <v>21</v>
      </c>
      <c r="B860" s="121" t="s">
        <v>24</v>
      </c>
    </row>
    <row r="861" spans="1:2" ht="3.75" customHeight="1">
      <c r="A861" s="28"/>
      <c r="B861" s="122"/>
    </row>
    <row r="862" spans="1:2" ht="20.25" customHeight="1">
      <c r="A862" s="1" t="s">
        <v>10</v>
      </c>
      <c r="B862" s="20">
        <v>4405.5</v>
      </c>
    </row>
    <row r="863" spans="1:2" ht="20.25" customHeight="1">
      <c r="A863" s="1" t="s">
        <v>2</v>
      </c>
      <c r="B863" s="20">
        <v>839.3</v>
      </c>
    </row>
    <row r="864" spans="1:2" ht="20.25" customHeight="1">
      <c r="A864" s="1" t="s">
        <v>3</v>
      </c>
      <c r="B864" s="20">
        <v>298.10000000000002</v>
      </c>
    </row>
    <row r="865" spans="1:2" ht="20.25" customHeight="1">
      <c r="A865" s="1" t="s">
        <v>45</v>
      </c>
      <c r="B865" s="20">
        <v>346.7</v>
      </c>
    </row>
    <row r="866" spans="1:2" ht="20.25" customHeight="1">
      <c r="A866" s="1" t="s">
        <v>38</v>
      </c>
      <c r="B866" s="20">
        <v>346.7</v>
      </c>
    </row>
    <row r="867" spans="1:2" ht="20.25" customHeight="1">
      <c r="A867" s="1" t="s">
        <v>46</v>
      </c>
      <c r="B867" s="20">
        <v>645</v>
      </c>
    </row>
    <row r="868" spans="1:2" ht="20.25" customHeight="1">
      <c r="A868" s="1" t="s">
        <v>39</v>
      </c>
      <c r="B868" s="20">
        <v>152.5</v>
      </c>
    </row>
    <row r="869" spans="1:2" ht="20.25" customHeight="1">
      <c r="A869" s="1" t="s">
        <v>40</v>
      </c>
      <c r="B869" s="20">
        <v>200.9</v>
      </c>
    </row>
    <row r="870" spans="1:2" ht="20.25" customHeight="1">
      <c r="A870" s="1" t="s">
        <v>52</v>
      </c>
      <c r="B870" s="20">
        <v>298.10000000000002</v>
      </c>
    </row>
    <row r="871" spans="1:2" ht="20.25" customHeight="1">
      <c r="A871" s="1" t="s">
        <v>47</v>
      </c>
      <c r="B871" s="20">
        <v>1082.2</v>
      </c>
    </row>
    <row r="872" spans="1:2" ht="20.25" customHeight="1">
      <c r="A872" s="1" t="s">
        <v>42</v>
      </c>
      <c r="B872" s="20">
        <v>395.3</v>
      </c>
    </row>
    <row r="873" spans="1:2" ht="20.25" customHeight="1">
      <c r="A873" s="1" t="s">
        <v>43</v>
      </c>
      <c r="B873" s="20">
        <v>249.6</v>
      </c>
    </row>
    <row r="874" spans="1:2" ht="20.25" customHeight="1">
      <c r="A874" s="1" t="s">
        <v>48</v>
      </c>
      <c r="B874" s="20">
        <v>200.9</v>
      </c>
    </row>
    <row r="875" spans="1:2" ht="20.25" customHeight="1">
      <c r="A875" s="1" t="s">
        <v>49</v>
      </c>
      <c r="B875" s="20">
        <v>200.9</v>
      </c>
    </row>
    <row r="876" spans="1:2" ht="20.25" customHeight="1">
      <c r="A876" s="1" t="s">
        <v>44</v>
      </c>
      <c r="B876" s="20">
        <v>346.7</v>
      </c>
    </row>
    <row r="877" spans="1:2" ht="20.25" customHeight="1">
      <c r="A877" s="1" t="s">
        <v>50</v>
      </c>
      <c r="B877" s="20">
        <v>443.9</v>
      </c>
    </row>
    <row r="878" spans="1:2" ht="20.25" customHeight="1">
      <c r="A878" s="1" t="s">
        <v>51</v>
      </c>
      <c r="B878" s="20">
        <v>103.7</v>
      </c>
    </row>
    <row r="879" spans="1:2" ht="25.5" customHeight="1">
      <c r="A879" s="19" t="s">
        <v>4</v>
      </c>
      <c r="B879" s="123">
        <f>SUM(B862:B878)</f>
        <v>10556</v>
      </c>
    </row>
    <row r="880" spans="1:2" ht="15.75" customHeight="1">
      <c r="A880" s="1"/>
      <c r="B880" s="20"/>
    </row>
    <row r="881" spans="1:7" ht="15.75" customHeight="1">
      <c r="A881" s="1"/>
      <c r="B881" s="20"/>
    </row>
    <row r="882" spans="1:7" ht="15.75" customHeight="1">
      <c r="A882" s="1"/>
      <c r="B882" s="20"/>
    </row>
    <row r="883" spans="1:7" ht="15.75" customHeight="1">
      <c r="A883" s="1"/>
      <c r="B883" s="20"/>
    </row>
    <row r="884" spans="1:7" ht="15.75" customHeight="1">
      <c r="A884" s="1"/>
      <c r="B884" s="20"/>
    </row>
    <row r="885" spans="1:7" s="7" customFormat="1">
      <c r="B885" s="22" t="s">
        <v>12</v>
      </c>
      <c r="D885" s="8"/>
    </row>
    <row r="886" spans="1:7" s="7" customFormat="1">
      <c r="B886" s="22" t="s">
        <v>249</v>
      </c>
      <c r="D886" s="8"/>
    </row>
    <row r="887" spans="1:7" s="7" customFormat="1" ht="50.1" customHeight="1">
      <c r="A887" s="38"/>
      <c r="B887" s="22"/>
      <c r="D887" s="8"/>
    </row>
    <row r="888" spans="1:7" s="7" customFormat="1">
      <c r="A888" s="342" t="s">
        <v>9</v>
      </c>
      <c r="B888" s="342"/>
      <c r="D888" s="8"/>
      <c r="F888" s="116"/>
      <c r="G888" s="116"/>
    </row>
    <row r="889" spans="1:7" s="7" customFormat="1" ht="3.75" customHeight="1">
      <c r="A889" s="313"/>
      <c r="B889" s="45"/>
      <c r="D889" s="8"/>
    </row>
    <row r="890" spans="1:7" s="7" customFormat="1" ht="132.75" customHeight="1">
      <c r="A890" s="340" t="s">
        <v>239</v>
      </c>
      <c r="B890" s="340"/>
      <c r="D890" s="8"/>
    </row>
    <row r="891" spans="1:7" s="7" customFormat="1" ht="50.1" customHeight="1">
      <c r="A891" s="38"/>
      <c r="B891" s="22"/>
      <c r="D891" s="8"/>
    </row>
    <row r="892" spans="1:7" s="7" customFormat="1">
      <c r="A892" s="23"/>
      <c r="B892" s="49" t="s">
        <v>1</v>
      </c>
      <c r="D892" s="8"/>
    </row>
    <row r="893" spans="1:7" s="7" customFormat="1" ht="34.5" customHeight="1">
      <c r="A893" s="316" t="s">
        <v>30</v>
      </c>
      <c r="B893" s="40" t="s">
        <v>24</v>
      </c>
      <c r="C893" s="13"/>
      <c r="D893" s="8"/>
    </row>
    <row r="894" spans="1:7" s="7" customFormat="1" ht="3.75" customHeight="1">
      <c r="A894" s="42"/>
      <c r="B894" s="50"/>
      <c r="C894" s="117"/>
      <c r="D894" s="8"/>
      <c r="E894" s="8"/>
    </row>
    <row r="895" spans="1:7" s="7" customFormat="1" ht="19.5" customHeight="1">
      <c r="A895" s="7" t="s">
        <v>45</v>
      </c>
      <c r="B895" s="115">
        <v>2625.9540000000002</v>
      </c>
      <c r="D895" s="8"/>
    </row>
    <row r="896" spans="1:7" s="7" customFormat="1" ht="19.5" customHeight="1">
      <c r="A896" s="7" t="s">
        <v>38</v>
      </c>
      <c r="B896" s="115">
        <v>2472.877</v>
      </c>
      <c r="D896" s="8"/>
    </row>
    <row r="897" spans="1:5" s="7" customFormat="1" ht="19.5" customHeight="1">
      <c r="A897" s="7" t="s">
        <v>40</v>
      </c>
      <c r="B897" s="115">
        <v>3153.962</v>
      </c>
      <c r="D897" s="8"/>
    </row>
    <row r="898" spans="1:5" s="7" customFormat="1" ht="19.5" customHeight="1">
      <c r="A898" s="7" t="s">
        <v>52</v>
      </c>
      <c r="B898" s="115">
        <v>2870.2559999999999</v>
      </c>
      <c r="D898" s="8"/>
    </row>
    <row r="899" spans="1:5" s="7" customFormat="1" ht="19.5" customHeight="1">
      <c r="A899" s="7" t="s">
        <v>42</v>
      </c>
      <c r="B899" s="115">
        <v>3615.6590000000001</v>
      </c>
      <c r="D899" s="8"/>
    </row>
    <row r="900" spans="1:5" s="7" customFormat="1" ht="19.5" customHeight="1">
      <c r="A900" s="7" t="s">
        <v>50</v>
      </c>
      <c r="B900" s="115">
        <v>2290.5059999999999</v>
      </c>
      <c r="D900" s="8"/>
    </row>
    <row r="901" spans="1:5" s="7" customFormat="1" ht="24.95" customHeight="1">
      <c r="A901" s="25" t="s">
        <v>4</v>
      </c>
      <c r="B901" s="24">
        <f>SUM(B895:B900)</f>
        <v>17029.214</v>
      </c>
      <c r="C901" s="114"/>
      <c r="D901" s="8"/>
      <c r="E901" s="8"/>
    </row>
    <row r="902" spans="1:5" s="7" customFormat="1" ht="24.95" customHeight="1">
      <c r="A902" s="25"/>
      <c r="B902" s="68"/>
      <c r="C902" s="114"/>
      <c r="D902" s="8"/>
      <c r="E902" s="8"/>
    </row>
    <row r="903" spans="1:5" s="7" customFormat="1" ht="19.5" customHeight="1">
      <c r="B903" s="68"/>
      <c r="D903" s="8"/>
    </row>
    <row r="904" spans="1:5" s="7" customFormat="1" ht="19.5" customHeight="1">
      <c r="A904" s="345"/>
      <c r="B904" s="345"/>
      <c r="D904" s="8"/>
    </row>
    <row r="905" spans="1:5" s="7" customFormat="1">
      <c r="B905" s="102"/>
      <c r="D905" s="8"/>
    </row>
    <row r="906" spans="1:5">
      <c r="A906" s="352"/>
      <c r="B906" s="352"/>
    </row>
    <row r="907" spans="1:5">
      <c r="A907" s="1"/>
      <c r="B907" s="298" t="s">
        <v>301</v>
      </c>
    </row>
    <row r="908" spans="1:5">
      <c r="A908" s="1"/>
      <c r="B908" s="298" t="s">
        <v>249</v>
      </c>
    </row>
    <row r="909" spans="1:5" ht="48.75" customHeight="1">
      <c r="A909" s="17"/>
      <c r="B909" s="112"/>
    </row>
    <row r="910" spans="1:5">
      <c r="A910" s="334" t="s">
        <v>9</v>
      </c>
      <c r="B910" s="334"/>
    </row>
    <row r="911" spans="1:5" ht="5.25" customHeight="1">
      <c r="A911" s="108"/>
      <c r="B911" s="118"/>
    </row>
    <row r="912" spans="1:5" ht="127.5" customHeight="1">
      <c r="A912" s="333" t="s">
        <v>321</v>
      </c>
      <c r="B912" s="333"/>
      <c r="C912" s="151"/>
      <c r="D912" s="151"/>
    </row>
    <row r="913" spans="1:2" ht="49.5" customHeight="1">
      <c r="A913" s="17"/>
      <c r="B913" s="112"/>
    </row>
    <row r="914" spans="1:2">
      <c r="A914" s="9"/>
      <c r="B914" s="62" t="s">
        <v>1</v>
      </c>
    </row>
    <row r="915" spans="1:2" ht="25.5" customHeight="1">
      <c r="A915" s="111" t="s">
        <v>248</v>
      </c>
      <c r="B915" s="121" t="s">
        <v>24</v>
      </c>
    </row>
    <row r="916" spans="1:2" ht="4.5" customHeight="1">
      <c r="A916" s="28"/>
      <c r="B916" s="122"/>
    </row>
    <row r="917" spans="1:2">
      <c r="A917" s="1" t="s">
        <v>2</v>
      </c>
      <c r="B917" s="152">
        <v>80000</v>
      </c>
    </row>
    <row r="918" spans="1:2" ht="25.5" customHeight="1">
      <c r="A918" s="19" t="s">
        <v>4</v>
      </c>
      <c r="B918" s="123">
        <f>SUM(B917:B917)</f>
        <v>80000</v>
      </c>
    </row>
    <row r="919" spans="1:2">
      <c r="A919" s="19"/>
      <c r="B919" s="123"/>
    </row>
  </sheetData>
  <customSheetViews>
    <customSheetView guid="{B8860172-E7AC-47F0-9097-F957433B85F7}" showPageBreaks="1" printArea="1" hiddenRows="1" hiddenColumns="1" topLeftCell="A806">
      <selection activeCell="A820" sqref="A820"/>
      <pageMargins left="0.98425196850393704" right="0.78740157480314965" top="1" bottom="0.78740157480314965" header="0.54" footer="0.51181102362204722"/>
      <pageSetup paperSize="9" orientation="portrait" r:id="rId1"/>
      <headerFooter alignWithMargins="0"/>
    </customSheetView>
    <customSheetView guid="{8999BB5B-D71D-4FC8-88CE-47766AEEA5B5}" showPageBreaks="1" printArea="1" hiddenRows="1" hiddenColumns="1" topLeftCell="A138">
      <selection activeCell="A149" sqref="A149:A152"/>
      <pageMargins left="0.98425196850393704" right="0.78740157480314965" top="1" bottom="0.78740157480314965" header="0.54" footer="0.51181102362204722"/>
      <pageSetup paperSize="9" orientation="portrait" r:id="rId2"/>
      <headerFooter alignWithMargins="0"/>
    </customSheetView>
    <customSheetView guid="{5EB2EB79-0F2D-4965-A866-C30A47681700}" showPageBreaks="1" printArea="1" hiddenRows="1" hiddenColumns="1" topLeftCell="A174">
      <selection activeCell="B194" sqref="B194"/>
      <pageMargins left="0.98425196850393704" right="0.78740157480314965" top="1" bottom="0.78740157480314965" header="0.54" footer="0.51181102362204722"/>
      <pageSetup paperSize="9" orientation="portrait" r:id="rId3"/>
      <headerFooter alignWithMargins="0"/>
    </customSheetView>
    <customSheetView guid="{3A8E8FF7-949A-4296-98C7-B88E703AF5E2}" topLeftCell="A793">
      <selection activeCell="A47" sqref="A47"/>
      <pageMargins left="0.98425196850393704" right="0.78740157480314965" top="1" bottom="0.78740157480314965" header="0.54" footer="0.51181102362204722"/>
      <pageSetup paperSize="9" orientation="portrait" r:id="rId4"/>
      <headerFooter alignWithMargins="0"/>
    </customSheetView>
    <customSheetView guid="{4ECD7326-1E50-4CFC-9073-9217FBF30A25}" hiddenRows="1" hiddenColumns="1" topLeftCell="A599">
      <selection activeCell="A604" sqref="A604:B604"/>
      <pageMargins left="0.98425196850393704" right="0.78740157480314965" top="1" bottom="0.78740157480314965" header="0.54" footer="0.51181102362204722"/>
      <pageSetup paperSize="9" orientation="portrait" r:id="rId5"/>
      <headerFooter alignWithMargins="0"/>
    </customSheetView>
    <customSheetView guid="{C8506E7E-F259-4EB9-BD79-24DC27E4D4D6}" showPageBreaks="1" printArea="1" hiddenRows="1" hiddenColumns="1" topLeftCell="A431">
      <selection activeCell="A422" sqref="A422"/>
      <pageMargins left="0.98425196850393704" right="0.78740157480314965" top="1" bottom="0.78740157480314965" header="0.54" footer="0.51181102362204722"/>
      <pageSetup paperSize="9" orientation="portrait" r:id="rId6"/>
      <headerFooter alignWithMargins="0"/>
    </customSheetView>
    <customSheetView guid="{E0204226-5038-49AF-948F-DAAEA77392FD}" showPageBreaks="1" printArea="1" hiddenRows="1" hiddenColumns="1" topLeftCell="A285">
      <selection activeCell="A290" sqref="A290:B290"/>
      <pageMargins left="0.98425196850393704" right="0.78740157480314965" top="1" bottom="0.78740157480314965" header="0.54" footer="0.51181102362204722"/>
      <pageSetup paperSize="9" orientation="portrait" r:id="rId7"/>
      <headerFooter alignWithMargins="0"/>
    </customSheetView>
    <customSheetView guid="{11E27D0E-EAA3-4BB5-8F76-4BBAB6497F9E}" scale="90" showPageBreaks="1" printArea="1" view="pageBreakPreview" topLeftCell="A816">
      <selection activeCell="B429" sqref="B429"/>
      <rowBreaks count="32" manualBreakCount="32">
        <brk id="34" max="16383" man="1"/>
        <brk id="62" max="16383" man="1"/>
        <brk id="90" max="1" man="1"/>
        <brk id="106" max="1" man="1"/>
        <brk id="134" max="1" man="1"/>
        <brk id="153" max="16383" man="1"/>
        <brk id="173" max="16383" man="1"/>
        <brk id="202" max="16383" man="1"/>
        <brk id="231" max="16383" man="1"/>
        <brk id="248" max="16383" man="1"/>
        <brk id="275" max="16383" man="1"/>
        <brk id="303" max="16383" man="1"/>
        <brk id="319" max="16383" man="1"/>
        <brk id="349" max="16383" man="1"/>
        <brk id="377" max="16383" man="1"/>
        <brk id="406" max="16383" man="1"/>
        <brk id="435" max="16383" man="1"/>
        <brk id="453" max="16383" man="1"/>
        <brk id="475" max="1" man="1"/>
        <brk id="503" max="16383" man="1"/>
        <brk id="532" max="1" man="1"/>
        <brk id="562" max="16383" man="1"/>
        <brk id="592" max="16383" man="1"/>
        <brk id="622" max="16383" man="1"/>
        <brk id="652" max="16383" man="1"/>
        <brk id="682" max="16383" man="1"/>
        <brk id="712" max="16383" man="1"/>
        <brk id="742" max="1" man="1"/>
        <brk id="769" max="1" man="1"/>
        <brk id="784" max="1" man="1"/>
        <brk id="814" max="1" man="1"/>
        <brk id="830" max="1" man="1"/>
      </rowBreaks>
      <pageMargins left="0.98425196850393704" right="0.78740157480314965" top="0.98425196850393704" bottom="0.6692913385826772" header="0.55118110236220474" footer="0.51181102362204722"/>
      <pageSetup paperSize="9" scale="96" fitToHeight="0" orientation="portrait" r:id="rId8"/>
      <headerFooter alignWithMargins="0"/>
    </customSheetView>
    <customSheetView guid="{8A956A1D-DA7C-41CC-A5EF-8716F2348DE0}" showPageBreaks="1" printArea="1" hiddenColumns="1" topLeftCell="A324">
      <selection activeCell="A315" sqref="A315"/>
      <pageMargins left="0.98425196850393704" right="0.78740157480314965" top="1" bottom="0.78740157480314965" header="0.54" footer="0.51181102362204722"/>
      <pageSetup paperSize="9" orientation="portrait" r:id="rId9"/>
      <headerFooter alignWithMargins="0"/>
    </customSheetView>
    <customSheetView guid="{E7448637-9F0C-4632-88F1-91BA32E2C8B2}" scale="90" showPageBreaks="1" printArea="1" view="pageBreakPreview" topLeftCell="A148">
      <selection activeCell="A168" sqref="A168"/>
      <rowBreaks count="32" manualBreakCount="32">
        <brk id="34" max="16383" man="1"/>
        <brk id="62" max="16383" man="1"/>
        <brk id="90" max="1" man="1"/>
        <brk id="106" max="1" man="1"/>
        <brk id="134" max="1" man="1"/>
        <brk id="153" max="16383" man="1"/>
        <brk id="173" max="16383" man="1"/>
        <brk id="202" max="16383" man="1"/>
        <brk id="231" max="16383" man="1"/>
        <brk id="248" max="16383" man="1"/>
        <brk id="275" max="16383" man="1"/>
        <brk id="303" max="16383" man="1"/>
        <brk id="319" max="16383" man="1"/>
        <brk id="349" max="16383" man="1"/>
        <brk id="377" max="16383" man="1"/>
        <brk id="406" max="16383" man="1"/>
        <brk id="435" max="16383" man="1"/>
        <brk id="453" max="16383" man="1"/>
        <brk id="475" max="1" man="1"/>
        <brk id="503" max="16383" man="1"/>
        <brk id="532" max="1" man="1"/>
        <brk id="562" max="16383" man="1"/>
        <brk id="592" max="16383" man="1"/>
        <brk id="622" max="16383" man="1"/>
        <brk id="652" max="16383" man="1"/>
        <brk id="682" max="16383" man="1"/>
        <brk id="712" max="16383" man="1"/>
        <brk id="742" max="1" man="1"/>
        <brk id="769" max="1" man="1"/>
        <brk id="784" max="1" man="1"/>
        <brk id="814" max="1" man="1"/>
        <brk id="830" max="1" man="1"/>
      </rowBreaks>
      <pageMargins left="0.98425196850393704" right="0.78740157480314965" top="0.98425196850393704" bottom="0.6692913385826772" header="0.55118110236220474" footer="0.51181102362204722"/>
      <pageSetup paperSize="9" scale="96" fitToHeight="0" orientation="portrait" r:id="rId10"/>
      <headerFooter alignWithMargins="0"/>
    </customSheetView>
    <customSheetView guid="{641C36C7-4804-495E-88A7-4D822050C964}" scale="90" showPageBreaks="1" printArea="1" view="pageBreakPreview" topLeftCell="A867">
      <selection activeCell="B873" sqref="B873"/>
      <rowBreaks count="31" manualBreakCount="31">
        <brk id="34" max="16383" man="1"/>
        <brk id="62" max="16383" man="1"/>
        <brk id="90" max="1" man="1"/>
        <brk id="106" max="1" man="1"/>
        <brk id="134" max="16383" man="1"/>
        <brk id="154" max="16383" man="1"/>
        <brk id="183" max="16383" man="1"/>
        <brk id="212" max="16383" man="1"/>
        <brk id="229" max="16383" man="1"/>
        <brk id="256" max="16383" man="1"/>
        <brk id="284" max="16383" man="1"/>
        <brk id="300" max="16383" man="1"/>
        <brk id="330" max="16383" man="1"/>
        <brk id="358" max="16383" man="1"/>
        <brk id="387" max="16383" man="1"/>
        <brk id="416" max="16383" man="1"/>
        <brk id="434" max="16383" man="1"/>
        <brk id="456" max="1" man="1"/>
        <brk id="484" max="16383" man="1"/>
        <brk id="513" max="1" man="1"/>
        <brk id="543" max="16383" man="1"/>
        <brk id="573" max="16383" man="1"/>
        <brk id="603" max="16383" man="1"/>
        <brk id="633" max="16383" man="1"/>
        <brk id="663" max="16383" man="1"/>
        <brk id="693" max="16383" man="1"/>
        <brk id="723" max="1" man="1"/>
        <brk id="750" max="1" man="1"/>
        <brk id="818" max="1" man="1"/>
        <brk id="871" max="1" man="1"/>
        <brk id="893" max="1" man="1"/>
      </rowBreaks>
      <pageMargins left="0.98425196850393704" right="0.78740157480314965" top="0.98425196850393704" bottom="0.6692913385826772" header="0.55118110236220474" footer="0.51181102362204722"/>
      <pageSetup paperSize="9" scale="96" fitToHeight="0" orientation="portrait" r:id="rId11"/>
      <headerFooter alignWithMargins="0"/>
    </customSheetView>
  </customSheetViews>
  <mergeCells count="88">
    <mergeCell ref="A912:B912"/>
    <mergeCell ref="A422:B422"/>
    <mergeCell ref="A460:B460"/>
    <mergeCell ref="A549:B549"/>
    <mergeCell ref="A669:B669"/>
    <mergeCell ref="A581:B581"/>
    <mergeCell ref="A462:B462"/>
    <mergeCell ref="A440:B440"/>
    <mergeCell ref="A488:B488"/>
    <mergeCell ref="A517:B517"/>
    <mergeCell ref="A904:B904"/>
    <mergeCell ref="A824:B824"/>
    <mergeCell ref="A906:B906"/>
    <mergeCell ref="A697:B697"/>
    <mergeCell ref="A910:B910"/>
    <mergeCell ref="A855:B855"/>
    <mergeCell ref="A890:B890"/>
    <mergeCell ref="A731:B731"/>
    <mergeCell ref="A754:B754"/>
    <mergeCell ref="A727:B727"/>
    <mergeCell ref="A752:B752"/>
    <mergeCell ref="A751:B751"/>
    <mergeCell ref="A756:B756"/>
    <mergeCell ref="A822:B822"/>
    <mergeCell ref="A729:B729"/>
    <mergeCell ref="A888:B888"/>
    <mergeCell ref="A786:B786"/>
    <mergeCell ref="A788:B788"/>
    <mergeCell ref="A790:B790"/>
    <mergeCell ref="A857:B857"/>
    <mergeCell ref="A699:B699"/>
    <mergeCell ref="A671:B671"/>
    <mergeCell ref="A639:B639"/>
    <mergeCell ref="A393:B393"/>
    <mergeCell ref="A38:B38"/>
    <mergeCell ref="A40:B40"/>
    <mergeCell ref="A42:B42"/>
    <mergeCell ref="A94:B94"/>
    <mergeCell ref="A96:B96"/>
    <mergeCell ref="A107:B107"/>
    <mergeCell ref="A68:B68"/>
    <mergeCell ref="A108:B108"/>
    <mergeCell ref="A110:B110"/>
    <mergeCell ref="A112:B112"/>
    <mergeCell ref="A189:B189"/>
    <mergeCell ref="A160:B160"/>
    <mergeCell ref="A1:B1"/>
    <mergeCell ref="A2:B2"/>
    <mergeCell ref="A3:B3"/>
    <mergeCell ref="A4:B4"/>
    <mergeCell ref="A5:B5"/>
    <mergeCell ref="A6:B6"/>
    <mergeCell ref="A66:B66"/>
    <mergeCell ref="A11:B11"/>
    <mergeCell ref="A13:B13"/>
    <mergeCell ref="A138:B138"/>
    <mergeCell ref="A187:B187"/>
    <mergeCell ref="A140:B140"/>
    <mergeCell ref="A158:B158"/>
    <mergeCell ref="A218:B218"/>
    <mergeCell ref="A220:B220"/>
    <mergeCell ref="A216:B216"/>
    <mergeCell ref="A233:B233"/>
    <mergeCell ref="A667:B667"/>
    <mergeCell ref="A490:B490"/>
    <mergeCell ref="A637:B637"/>
    <mergeCell ref="A334:B334"/>
    <mergeCell ref="A607:B607"/>
    <mergeCell ref="A547:B547"/>
    <mergeCell ref="A609:B609"/>
    <mergeCell ref="A579:B579"/>
    <mergeCell ref="A577:B577"/>
    <mergeCell ref="A391:B391"/>
    <mergeCell ref="A364:B364"/>
    <mergeCell ref="A235:B235"/>
    <mergeCell ref="A262:B262"/>
    <mergeCell ref="A260:B260"/>
    <mergeCell ref="A519:B519"/>
    <mergeCell ref="A336:B336"/>
    <mergeCell ref="A290:B290"/>
    <mergeCell ref="A288:B288"/>
    <mergeCell ref="A362:B362"/>
    <mergeCell ref="A438:B438"/>
    <mergeCell ref="A304:B304"/>
    <mergeCell ref="B367:B368"/>
    <mergeCell ref="A306:B306"/>
    <mergeCell ref="A367:A368"/>
    <mergeCell ref="A420:B420"/>
  </mergeCells>
  <phoneticPr fontId="0" type="noConversion"/>
  <pageMargins left="0.98425196850393704" right="0.78740157480314965" top="0.98425196850393704" bottom="0.6692913385826772" header="0.55118110236220474" footer="0.51181102362204722"/>
  <pageSetup paperSize="9" scale="93" fitToHeight="0" orientation="portrait" r:id="rId12"/>
  <headerFooter alignWithMargins="0"/>
  <rowBreaks count="33" manualBreakCount="33">
    <brk id="34" max="16383" man="1"/>
    <brk id="62" max="16383" man="1"/>
    <brk id="90" max="1" man="1"/>
    <brk id="106" max="1" man="1"/>
    <brk id="134" max="16383" man="1"/>
    <brk id="154" max="16383" man="1"/>
    <brk id="183" max="16383" man="1"/>
    <brk id="212" max="16383" man="1"/>
    <brk id="229" max="16383" man="1"/>
    <brk id="256" max="16383" man="1"/>
    <brk id="284" max="16383" man="1"/>
    <brk id="300" max="16383" man="1"/>
    <brk id="330" max="16383" man="1"/>
    <brk id="358" max="16383" man="1"/>
    <brk id="387" max="16383" man="1"/>
    <brk id="416" max="16383" man="1"/>
    <brk id="434" max="16383" man="1"/>
    <brk id="456" max="1" man="1"/>
    <brk id="484" max="16383" man="1"/>
    <brk id="513" max="1" man="1"/>
    <brk id="543" max="16383" man="1"/>
    <brk id="573" max="16383" man="1"/>
    <brk id="603" max="16383" man="1"/>
    <brk id="633" max="16383" man="1"/>
    <brk id="663" max="16383" man="1"/>
    <brk id="693" max="16383" man="1"/>
    <brk id="723" max="1" man="1"/>
    <brk id="750" max="1" man="1"/>
    <brk id="782" max="1" man="1"/>
    <brk id="818" max="1" man="1"/>
    <brk id="851" max="1" man="1"/>
    <brk id="884" max="1" man="1"/>
    <brk id="906" max="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D31"/>
  <sheetViews>
    <sheetView zoomScaleNormal="100" workbookViewId="0">
      <selection activeCell="F10" sqref="F10"/>
    </sheetView>
  </sheetViews>
  <sheetFormatPr defaultRowHeight="12.75"/>
  <cols>
    <col min="1" max="1" width="29.140625" customWidth="1"/>
    <col min="2" max="2" width="17.7109375" customWidth="1"/>
    <col min="3" max="3" width="17.140625" customWidth="1"/>
    <col min="4" max="4" width="20.28515625" customWidth="1"/>
  </cols>
  <sheetData>
    <row r="1" spans="1:4" ht="18.75">
      <c r="A1" s="249"/>
      <c r="B1" s="401" t="s">
        <v>304</v>
      </c>
      <c r="C1" s="401"/>
      <c r="D1" s="401"/>
    </row>
    <row r="2" spans="1:4" ht="18.75">
      <c r="A2" s="249"/>
      <c r="B2" s="401" t="s">
        <v>249</v>
      </c>
      <c r="C2" s="401"/>
      <c r="D2" s="401"/>
    </row>
    <row r="3" spans="1:4" ht="49.5" customHeight="1">
      <c r="A3" s="249"/>
      <c r="B3" s="403"/>
      <c r="C3" s="403"/>
      <c r="D3" s="403"/>
    </row>
    <row r="4" spans="1:4" ht="18.75">
      <c r="A4" s="402" t="s">
        <v>9</v>
      </c>
      <c r="B4" s="402"/>
      <c r="C4" s="402"/>
      <c r="D4" s="402"/>
    </row>
    <row r="5" spans="1:4" ht="3.75" customHeight="1">
      <c r="A5" s="250"/>
      <c r="B5" s="250"/>
      <c r="C5" s="250"/>
      <c r="D5" s="250"/>
    </row>
    <row r="6" spans="1:4" ht="144" customHeight="1">
      <c r="A6" s="402" t="s">
        <v>273</v>
      </c>
      <c r="B6" s="402"/>
      <c r="C6" s="402"/>
      <c r="D6" s="402"/>
    </row>
    <row r="7" spans="1:4" ht="49.5" customHeight="1">
      <c r="A7" s="250"/>
      <c r="B7" s="250"/>
      <c r="C7" s="250"/>
      <c r="D7" s="250"/>
    </row>
    <row r="8" spans="1:4" ht="18.75">
      <c r="A8" s="394" t="s">
        <v>1</v>
      </c>
      <c r="B8" s="394"/>
      <c r="C8" s="394"/>
      <c r="D8" s="394"/>
    </row>
    <row r="9" spans="1:4" ht="18.75">
      <c r="A9" s="395" t="s">
        <v>71</v>
      </c>
      <c r="B9" s="397" t="s">
        <v>4</v>
      </c>
      <c r="C9" s="399" t="s">
        <v>63</v>
      </c>
      <c r="D9" s="400"/>
    </row>
    <row r="10" spans="1:4" ht="78" customHeight="1">
      <c r="A10" s="396"/>
      <c r="B10" s="398"/>
      <c r="C10" s="251" t="s">
        <v>226</v>
      </c>
      <c r="D10" s="331" t="s">
        <v>314</v>
      </c>
    </row>
    <row r="11" spans="1:4" ht="18.75">
      <c r="A11" s="252">
        <v>1</v>
      </c>
      <c r="B11" s="253">
        <v>2</v>
      </c>
      <c r="C11" s="253">
        <v>3</v>
      </c>
      <c r="D11" s="323">
        <v>4</v>
      </c>
    </row>
    <row r="12" spans="1:4" ht="4.5" customHeight="1">
      <c r="A12" s="254"/>
      <c r="B12" s="254"/>
      <c r="C12" s="254"/>
      <c r="D12" s="249"/>
    </row>
    <row r="13" spans="1:4" ht="18.75">
      <c r="A13" s="255" t="s">
        <v>10</v>
      </c>
      <c r="B13" s="256">
        <f>C13+D13</f>
        <v>14739.984</v>
      </c>
      <c r="C13" s="259">
        <v>11530.628119999999</v>
      </c>
      <c r="D13" s="260">
        <v>3209.3558800000001</v>
      </c>
    </row>
    <row r="14" spans="1:4" ht="18.75">
      <c r="A14" s="255" t="s">
        <v>2</v>
      </c>
      <c r="B14" s="256">
        <f>C14+D14</f>
        <v>4211.424</v>
      </c>
      <c r="C14" s="259">
        <v>3294.4651800000001</v>
      </c>
      <c r="D14" s="260">
        <v>916.95881999999995</v>
      </c>
    </row>
    <row r="15" spans="1:4" ht="22.5" customHeight="1">
      <c r="A15" s="255" t="s">
        <v>3</v>
      </c>
      <c r="B15" s="256">
        <f>C15+D15</f>
        <v>6317.1360000000004</v>
      </c>
      <c r="C15" s="259">
        <v>4941.69776</v>
      </c>
      <c r="D15" s="260">
        <v>1375.43824</v>
      </c>
    </row>
    <row r="16" spans="1:4" ht="18.75">
      <c r="A16" s="255" t="s">
        <v>57</v>
      </c>
      <c r="B16" s="256">
        <f>C16+D16</f>
        <v>4211.424</v>
      </c>
      <c r="C16" s="259">
        <v>3294.4651800000001</v>
      </c>
      <c r="D16" s="260">
        <v>916.95881999999995</v>
      </c>
    </row>
    <row r="17" spans="1:4" ht="18.75">
      <c r="A17" s="255" t="s">
        <v>58</v>
      </c>
      <c r="B17" s="256">
        <f t="shared" ref="B17:B29" si="0">C17+D17</f>
        <v>8422.848</v>
      </c>
      <c r="C17" s="259">
        <v>6588.9303499999996</v>
      </c>
      <c r="D17" s="260">
        <v>1833.9176500000001</v>
      </c>
    </row>
    <row r="18" spans="1:4" ht="18.75">
      <c r="A18" s="255" t="s">
        <v>53</v>
      </c>
      <c r="B18" s="256">
        <f t="shared" si="0"/>
        <v>3158.5680000000002</v>
      </c>
      <c r="C18" s="259">
        <v>2470.84888</v>
      </c>
      <c r="D18" s="260">
        <v>687.71911999999998</v>
      </c>
    </row>
    <row r="19" spans="1:4" ht="18.75">
      <c r="A19" s="255" t="s">
        <v>73</v>
      </c>
      <c r="B19" s="256">
        <f t="shared" si="0"/>
        <v>2105.712</v>
      </c>
      <c r="C19" s="259">
        <v>1647.2325900000001</v>
      </c>
      <c r="D19" s="260">
        <v>458.47940999999997</v>
      </c>
    </row>
    <row r="20" spans="1:4" ht="18.75">
      <c r="A20" s="255" t="s">
        <v>64</v>
      </c>
      <c r="B20" s="256">
        <f>C20+D20</f>
        <v>20004.263999999999</v>
      </c>
      <c r="C20" s="259">
        <v>15648.709580000001</v>
      </c>
      <c r="D20" s="260">
        <v>4355.5544200000004</v>
      </c>
    </row>
    <row r="21" spans="1:4" ht="18.75">
      <c r="A21" s="255" t="s">
        <v>41</v>
      </c>
      <c r="B21" s="256">
        <f t="shared" si="0"/>
        <v>11581.415999999999</v>
      </c>
      <c r="C21" s="259">
        <v>9059.7792300000001</v>
      </c>
      <c r="D21" s="260">
        <v>2521.6367700000001</v>
      </c>
    </row>
    <row r="22" spans="1:4" ht="18.75">
      <c r="A22" s="87" t="s">
        <v>59</v>
      </c>
      <c r="B22" s="256">
        <f t="shared" si="0"/>
        <v>16845.696</v>
      </c>
      <c r="C22" s="259">
        <v>13177.860699999999</v>
      </c>
      <c r="D22" s="260">
        <v>3667.8353000000002</v>
      </c>
    </row>
    <row r="23" spans="1:4" ht="18.75">
      <c r="A23" s="255" t="s">
        <v>74</v>
      </c>
      <c r="B23" s="256">
        <f t="shared" si="0"/>
        <v>32638.536</v>
      </c>
      <c r="C23" s="259">
        <v>25532.10511</v>
      </c>
      <c r="D23" s="260">
        <v>7106.4308899999996</v>
      </c>
    </row>
    <row r="24" spans="1:4" ht="18.75">
      <c r="A24" s="249" t="s">
        <v>54</v>
      </c>
      <c r="B24" s="256">
        <f t="shared" si="0"/>
        <v>10528.56</v>
      </c>
      <c r="C24" s="259">
        <v>8236.1629400000002</v>
      </c>
      <c r="D24" s="260">
        <v>2292.3970599999998</v>
      </c>
    </row>
    <row r="25" spans="1:4" ht="18.75">
      <c r="A25" s="249" t="s">
        <v>75</v>
      </c>
      <c r="B25" s="256">
        <f t="shared" si="0"/>
        <v>22700.396000000001</v>
      </c>
      <c r="C25" s="259">
        <v>17757.809260000002</v>
      </c>
      <c r="D25" s="260">
        <v>4942.5867399999997</v>
      </c>
    </row>
    <row r="26" spans="1:4" ht="18.75">
      <c r="A26" s="249" t="s">
        <v>61</v>
      </c>
      <c r="B26" s="256">
        <f t="shared" si="0"/>
        <v>2105.712</v>
      </c>
      <c r="C26" s="259">
        <v>1647.2325900000001</v>
      </c>
      <c r="D26" s="260">
        <v>458.47940999999997</v>
      </c>
    </row>
    <row r="27" spans="1:4" ht="18.75">
      <c r="A27" s="249" t="s">
        <v>60</v>
      </c>
      <c r="B27" s="256">
        <f t="shared" si="0"/>
        <v>12634.272000000001</v>
      </c>
      <c r="C27" s="259">
        <v>9883.3955299999998</v>
      </c>
      <c r="D27" s="260">
        <v>2750.8764700000002</v>
      </c>
    </row>
    <row r="28" spans="1:4" ht="18.75">
      <c r="A28" s="87" t="s">
        <v>55</v>
      </c>
      <c r="B28" s="256">
        <f t="shared" si="0"/>
        <v>15792.84</v>
      </c>
      <c r="C28" s="259">
        <v>12354.244409999999</v>
      </c>
      <c r="D28" s="260">
        <v>3438.5955899999999</v>
      </c>
    </row>
    <row r="29" spans="1:4" ht="18.75">
      <c r="A29" s="87" t="s">
        <v>76</v>
      </c>
      <c r="B29" s="256">
        <f t="shared" si="0"/>
        <v>2105.712</v>
      </c>
      <c r="C29" s="259">
        <v>1647.2325900000001</v>
      </c>
      <c r="D29" s="260">
        <v>458.47940999999997</v>
      </c>
    </row>
    <row r="30" spans="1:4" ht="25.5" customHeight="1">
      <c r="A30" s="257" t="s">
        <v>4</v>
      </c>
      <c r="B30" s="258">
        <f>SUM(B13:B29)</f>
        <v>190104.5</v>
      </c>
      <c r="C30" s="258">
        <f>SUM(C13:C29)</f>
        <v>148712.79999999999</v>
      </c>
      <c r="D30" s="258">
        <f>D13+D14+D15+D16+D17+D18+D19+D20+D21+D22+D23+D24+D25+D26+D27+D28+D29</f>
        <v>41391.699999999997</v>
      </c>
    </row>
    <row r="31" spans="1:4" ht="18.75">
      <c r="A31" s="88"/>
      <c r="B31" s="88"/>
      <c r="C31" s="88"/>
      <c r="D31" s="88"/>
    </row>
  </sheetData>
  <customSheetViews>
    <customSheetView guid="{11E27D0E-EAA3-4BB5-8F76-4BBAB6497F9E}" topLeftCell="A10">
      <selection activeCell="A13" sqref="A13:A29"/>
      <pageMargins left="0.98425196850393704" right="0.78740157480314965" top="0.98425196850393704" bottom="0.78740157480314965" header="0.55118110236220474" footer="0.51181102362204722"/>
      <pageSetup paperSize="9" orientation="portrait" r:id="rId1"/>
    </customSheetView>
    <customSheetView guid="{8A956A1D-DA7C-41CC-A5EF-8716F2348DE0}" topLeftCell="A10">
      <selection activeCell="A13" sqref="A13:A29"/>
      <pageMargins left="0.98425196850393704" right="0.78740157480314965" top="0.98425196850393704" bottom="0.78740157480314965" header="0.55118110236220474" footer="0.51181102362204722"/>
      <pageSetup paperSize="9" orientation="portrait" r:id="rId2"/>
    </customSheetView>
    <customSheetView guid="{E7448637-9F0C-4632-88F1-91BA32E2C8B2}" topLeftCell="A10">
      <selection activeCell="A13" sqref="A13:A29"/>
      <pageMargins left="0.98425196850393704" right="0.78740157480314965" top="0.98425196850393704" bottom="0.78740157480314965" header="0.55118110236220474" footer="0.51181102362204722"/>
      <pageSetup paperSize="9" orientation="portrait" r:id="rId3"/>
    </customSheetView>
    <customSheetView guid="{641C36C7-4804-495E-88A7-4D822050C964}">
      <selection activeCell="L16" sqref="L16"/>
      <pageMargins left="0.98425196850393704" right="0.78740157480314965" top="0.98425196850393704" bottom="0.78740157480314965" header="0.55118110236220474" footer="0.51181102362204722"/>
      <pageSetup paperSize="9" orientation="portrait" r:id="rId4"/>
    </customSheetView>
  </customSheetViews>
  <mergeCells count="9">
    <mergeCell ref="A8:D8"/>
    <mergeCell ref="A9:A10"/>
    <mergeCell ref="B9:B10"/>
    <mergeCell ref="C9:D9"/>
    <mergeCell ref="B1:D1"/>
    <mergeCell ref="B2:D2"/>
    <mergeCell ref="A4:D4"/>
    <mergeCell ref="B3:D3"/>
    <mergeCell ref="A6:D6"/>
  </mergeCells>
  <pageMargins left="0.98425196850393704" right="0.78740157480314965" top="0.98425196850393704" bottom="0.78740157480314965" header="0.55118110236220474" footer="0.51181102362204722"/>
  <pageSetup paperSize="9" orientation="portrait" r:id="rId5"/>
  <headerFooter differentFirst="1">
    <oddHeader>&amp;R&amp;"Times New Roman,обычный"&amp;12&amp;P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F15"/>
  <sheetViews>
    <sheetView zoomScale="95" zoomScaleNormal="95" workbookViewId="0">
      <selection activeCell="C9" sqref="C9"/>
    </sheetView>
  </sheetViews>
  <sheetFormatPr defaultRowHeight="12.75"/>
  <cols>
    <col min="1" max="1" width="41.85546875" style="26" customWidth="1"/>
    <col min="2" max="2" width="22.140625" style="26" customWidth="1"/>
    <col min="3" max="3" width="31.140625" style="26" customWidth="1"/>
    <col min="4" max="4" width="33.7109375" style="26" customWidth="1"/>
    <col min="5" max="5" width="12.42578125" customWidth="1"/>
  </cols>
  <sheetData>
    <row r="1" spans="1:6" ht="18.75">
      <c r="A1" s="25"/>
      <c r="B1" s="22"/>
      <c r="C1" s="238"/>
      <c r="D1" s="22" t="s">
        <v>18</v>
      </c>
      <c r="E1" s="11"/>
      <c r="F1" s="95"/>
    </row>
    <row r="2" spans="1:6" ht="18.75">
      <c r="A2" s="25"/>
      <c r="B2" s="22"/>
      <c r="C2" s="238"/>
      <c r="D2" s="22" t="s">
        <v>249</v>
      </c>
      <c r="E2" s="11"/>
      <c r="F2" s="95"/>
    </row>
    <row r="3" spans="1:6" ht="49.5" customHeight="1">
      <c r="A3" s="25"/>
      <c r="B3" s="232"/>
      <c r="C3" s="238"/>
      <c r="E3" s="11"/>
      <c r="F3" s="11"/>
    </row>
    <row r="4" spans="1:6" s="6" customFormat="1" ht="21.75" customHeight="1">
      <c r="A4" s="340" t="s">
        <v>0</v>
      </c>
      <c r="B4" s="340"/>
      <c r="C4" s="340"/>
      <c r="D4" s="340"/>
      <c r="E4" s="16"/>
      <c r="F4" s="16"/>
    </row>
    <row r="5" spans="1:6" s="6" customFormat="1" ht="58.5" customHeight="1">
      <c r="A5" s="381" t="s">
        <v>271</v>
      </c>
      <c r="B5" s="381"/>
      <c r="C5" s="381"/>
      <c r="D5" s="381"/>
      <c r="E5" s="10"/>
      <c r="F5" s="10"/>
    </row>
    <row r="6" spans="1:6" ht="50.25" customHeight="1">
      <c r="A6" s="239"/>
      <c r="B6" s="239"/>
      <c r="C6" s="239"/>
      <c r="D6" s="239"/>
    </row>
    <row r="7" spans="1:6" ht="18.75" customHeight="1">
      <c r="A7" s="25"/>
      <c r="B7" s="240"/>
      <c r="C7" s="240"/>
      <c r="D7" s="240" t="s">
        <v>1</v>
      </c>
      <c r="F7" s="63"/>
    </row>
    <row r="8" spans="1:6" ht="23.25" customHeight="1">
      <c r="A8" s="390" t="s">
        <v>20</v>
      </c>
      <c r="B8" s="390" t="s">
        <v>4</v>
      </c>
      <c r="C8" s="392" t="s">
        <v>63</v>
      </c>
      <c r="D8" s="393"/>
      <c r="E8" s="12"/>
      <c r="F8" s="12"/>
    </row>
    <row r="9" spans="1:6" ht="78" customHeight="1">
      <c r="A9" s="391"/>
      <c r="B9" s="391"/>
      <c r="C9" s="330" t="s">
        <v>315</v>
      </c>
      <c r="D9" s="241" t="s">
        <v>233</v>
      </c>
    </row>
    <row r="10" spans="1:6" ht="20.100000000000001" customHeight="1">
      <c r="A10" s="242">
        <v>1</v>
      </c>
      <c r="B10" s="243">
        <v>2</v>
      </c>
      <c r="C10" s="242">
        <v>3</v>
      </c>
      <c r="D10" s="244">
        <v>4</v>
      </c>
      <c r="E10" s="69"/>
    </row>
    <row r="11" spans="1:6" ht="7.5" customHeight="1">
      <c r="A11" s="245"/>
      <c r="B11" s="245"/>
      <c r="C11" s="245"/>
      <c r="D11" s="245"/>
    </row>
    <row r="12" spans="1:6" ht="18.75" customHeight="1">
      <c r="A12" s="208" t="s">
        <v>2</v>
      </c>
      <c r="B12" s="235">
        <f>C12+D12</f>
        <v>152731.50026</v>
      </c>
      <c r="C12" s="236">
        <v>149894.30330999999</v>
      </c>
      <c r="D12" s="237">
        <v>2837.19695</v>
      </c>
    </row>
    <row r="13" spans="1:6" ht="18.75" customHeight="1">
      <c r="A13" s="208" t="s">
        <v>59</v>
      </c>
      <c r="B13" s="235">
        <f>C13+D13</f>
        <v>102513.52817999999</v>
      </c>
      <c r="C13" s="236">
        <v>100299.02</v>
      </c>
      <c r="D13" s="237">
        <v>2214.5081799999998</v>
      </c>
    </row>
    <row r="14" spans="1:6" ht="18.75" customHeight="1">
      <c r="A14" s="7" t="s">
        <v>55</v>
      </c>
      <c r="B14" s="235">
        <f>C14+D14</f>
        <v>33198.372900000002</v>
      </c>
      <c r="C14" s="236">
        <v>32481.21</v>
      </c>
      <c r="D14" s="237">
        <v>717.16290000000004</v>
      </c>
    </row>
    <row r="15" spans="1:6" s="96" customFormat="1" ht="25.5" customHeight="1">
      <c r="A15" s="246" t="s">
        <v>4</v>
      </c>
      <c r="B15" s="247">
        <f>SUM(B12:B14)</f>
        <v>288443.40133999998</v>
      </c>
      <c r="C15" s="247">
        <f>SUM(C12:C14)</f>
        <v>282674.53331000003</v>
      </c>
      <c r="D15" s="247">
        <f>SUM(D12:D14)</f>
        <v>5768.8680299999996</v>
      </c>
    </row>
  </sheetData>
  <customSheetViews>
    <customSheetView guid="{11E27D0E-EAA3-4BB5-8F76-4BBAB6497F9E}" scale="95">
      <selection activeCell="B15" sqref="B15"/>
      <pageMargins left="0.98425196850393704" right="0.78740157480314965" top="0.98425196850393704" bottom="0.6692913385826772" header="0.55118110236220474" footer="0.51181102362204722"/>
      <pageSetup paperSize="9" orientation="landscape" r:id="rId1"/>
      <headerFooter differentFirst="1">
        <oddHeader>&amp;R&amp;"Times New Roman,обычный"&amp;14&amp;P</oddHeader>
      </headerFooter>
    </customSheetView>
    <customSheetView guid="{8A956A1D-DA7C-41CC-A5EF-8716F2348DE0}" scale="95">
      <selection activeCell="B15" sqref="B15"/>
      <pageMargins left="0.98425196850393704" right="0.78740157480314965" top="0.98425196850393704" bottom="0.6692913385826772" header="0.55118110236220474" footer="0.51181102362204722"/>
      <pageSetup paperSize="9" orientation="landscape" r:id="rId2"/>
      <headerFooter differentFirst="1">
        <oddHeader>&amp;R&amp;"Times New Roman,обычный"&amp;14&amp;P</oddHeader>
      </headerFooter>
    </customSheetView>
    <customSheetView guid="{E7448637-9F0C-4632-88F1-91BA32E2C8B2}" scale="95" showPageBreaks="1">
      <selection activeCell="B15" sqref="B15"/>
      <pageMargins left="0.98425196850393704" right="0.78740157480314965" top="0.98425196850393704" bottom="0.6692913385826772" header="0.55118110236220474" footer="0.51181102362204722"/>
      <pageSetup paperSize="9" orientation="landscape" r:id="rId3"/>
      <headerFooter differentFirst="1">
        <oddHeader>&amp;R&amp;"Times New Roman,обычный"&amp;14&amp;P</oddHeader>
      </headerFooter>
    </customSheetView>
    <customSheetView guid="{641C36C7-4804-495E-88A7-4D822050C964}" scale="95">
      <selection activeCell="C8" sqref="C8:D8"/>
      <pageMargins left="0.98425196850393704" right="0.78740157480314965" top="0.98425196850393704" bottom="0.6692913385826772" header="0.55118110236220474" footer="0.51181102362204722"/>
      <pageSetup paperSize="9" orientation="landscape" r:id="rId4"/>
      <headerFooter differentFirst="1">
        <oddHeader>&amp;R&amp;"Times New Roman,обычный"&amp;14&amp;P</oddHeader>
      </headerFooter>
    </customSheetView>
  </customSheetViews>
  <mergeCells count="5">
    <mergeCell ref="A4:D4"/>
    <mergeCell ref="A5:D5"/>
    <mergeCell ref="A8:A9"/>
    <mergeCell ref="B8:B9"/>
    <mergeCell ref="C8:D8"/>
  </mergeCells>
  <pageMargins left="0.98425196850393704" right="0.78740157480314965" top="0.98425196850393704" bottom="0.6692913385826772" header="0.55118110236220474" footer="0.51181102362204722"/>
  <pageSetup paperSize="9" orientation="landscape" r:id="rId5"/>
  <headerFooter differentFirst="1">
    <oddHeader>&amp;R&amp;"Times New Roman,обычный"&amp;14&amp;P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21"/>
  <sheetViews>
    <sheetView view="pageBreakPreview" zoomScale="110" zoomScaleNormal="80" zoomScaleSheetLayoutView="110" workbookViewId="0">
      <selection activeCell="A17" sqref="A17:D17"/>
    </sheetView>
  </sheetViews>
  <sheetFormatPr defaultColWidth="17" defaultRowHeight="18.75"/>
  <cols>
    <col min="1" max="1" width="25" style="9" customWidth="1"/>
    <col min="2" max="2" width="17" style="9" customWidth="1"/>
    <col min="3" max="3" width="20" style="9" customWidth="1"/>
    <col min="4" max="4" width="22.140625" style="9" customWidth="1"/>
    <col min="5" max="5" width="9.28515625" style="9" bestFit="1" customWidth="1"/>
    <col min="6" max="6" width="12.5703125" style="9" customWidth="1"/>
    <col min="7" max="7" width="13.85546875" style="9" customWidth="1"/>
    <col min="8" max="12" width="9.140625" style="9" customWidth="1"/>
    <col min="13" max="13" width="30.7109375" style="9" customWidth="1"/>
    <col min="14" max="15" width="22.5703125" style="9" customWidth="1"/>
    <col min="16" max="254" width="9.140625" style="9" customWidth="1"/>
    <col min="255" max="255" width="28.42578125" style="9" customWidth="1"/>
    <col min="256" max="256" width="17" style="9"/>
    <col min="257" max="257" width="28.42578125" style="9" customWidth="1"/>
    <col min="258" max="258" width="19" style="9" customWidth="1"/>
    <col min="259" max="259" width="23.7109375" style="9" customWidth="1"/>
    <col min="260" max="260" width="27.5703125" style="9" customWidth="1"/>
    <col min="261" max="261" width="9.28515625" style="9" bestFit="1" customWidth="1"/>
    <col min="262" max="262" width="12.5703125" style="9" customWidth="1"/>
    <col min="263" max="263" width="13.85546875" style="9" customWidth="1"/>
    <col min="264" max="268" width="9.140625" style="9" customWidth="1"/>
    <col min="269" max="269" width="30.7109375" style="9" customWidth="1"/>
    <col min="270" max="271" width="22.5703125" style="9" customWidth="1"/>
    <col min="272" max="510" width="9.140625" style="9" customWidth="1"/>
    <col min="511" max="511" width="28.42578125" style="9" customWidth="1"/>
    <col min="512" max="512" width="17" style="9"/>
    <col min="513" max="513" width="28.42578125" style="9" customWidth="1"/>
    <col min="514" max="514" width="19" style="9" customWidth="1"/>
    <col min="515" max="515" width="23.7109375" style="9" customWidth="1"/>
    <col min="516" max="516" width="27.5703125" style="9" customWidth="1"/>
    <col min="517" max="517" width="9.28515625" style="9" bestFit="1" customWidth="1"/>
    <col min="518" max="518" width="12.5703125" style="9" customWidth="1"/>
    <col min="519" max="519" width="13.85546875" style="9" customWidth="1"/>
    <col min="520" max="524" width="9.140625" style="9" customWidth="1"/>
    <col min="525" max="525" width="30.7109375" style="9" customWidth="1"/>
    <col min="526" max="527" width="22.5703125" style="9" customWidth="1"/>
    <col min="528" max="766" width="9.140625" style="9" customWidth="1"/>
    <col min="767" max="767" width="28.42578125" style="9" customWidth="1"/>
    <col min="768" max="768" width="17" style="9"/>
    <col min="769" max="769" width="28.42578125" style="9" customWidth="1"/>
    <col min="770" max="770" width="19" style="9" customWidth="1"/>
    <col min="771" max="771" width="23.7109375" style="9" customWidth="1"/>
    <col min="772" max="772" width="27.5703125" style="9" customWidth="1"/>
    <col min="773" max="773" width="9.28515625" style="9" bestFit="1" customWidth="1"/>
    <col min="774" max="774" width="12.5703125" style="9" customWidth="1"/>
    <col min="775" max="775" width="13.85546875" style="9" customWidth="1"/>
    <col min="776" max="780" width="9.140625" style="9" customWidth="1"/>
    <col min="781" max="781" width="30.7109375" style="9" customWidth="1"/>
    <col min="782" max="783" width="22.5703125" style="9" customWidth="1"/>
    <col min="784" max="1022" width="9.140625" style="9" customWidth="1"/>
    <col min="1023" max="1023" width="28.42578125" style="9" customWidth="1"/>
    <col min="1024" max="1024" width="17" style="9"/>
    <col min="1025" max="1025" width="28.42578125" style="9" customWidth="1"/>
    <col min="1026" max="1026" width="19" style="9" customWidth="1"/>
    <col min="1027" max="1027" width="23.7109375" style="9" customWidth="1"/>
    <col min="1028" max="1028" width="27.5703125" style="9" customWidth="1"/>
    <col min="1029" max="1029" width="9.28515625" style="9" bestFit="1" customWidth="1"/>
    <col min="1030" max="1030" width="12.5703125" style="9" customWidth="1"/>
    <col min="1031" max="1031" width="13.85546875" style="9" customWidth="1"/>
    <col min="1032" max="1036" width="9.140625" style="9" customWidth="1"/>
    <col min="1037" max="1037" width="30.7109375" style="9" customWidth="1"/>
    <col min="1038" max="1039" width="22.5703125" style="9" customWidth="1"/>
    <col min="1040" max="1278" width="9.140625" style="9" customWidth="1"/>
    <col min="1279" max="1279" width="28.42578125" style="9" customWidth="1"/>
    <col min="1280" max="1280" width="17" style="9"/>
    <col min="1281" max="1281" width="28.42578125" style="9" customWidth="1"/>
    <col min="1282" max="1282" width="19" style="9" customWidth="1"/>
    <col min="1283" max="1283" width="23.7109375" style="9" customWidth="1"/>
    <col min="1284" max="1284" width="27.5703125" style="9" customWidth="1"/>
    <col min="1285" max="1285" width="9.28515625" style="9" bestFit="1" customWidth="1"/>
    <col min="1286" max="1286" width="12.5703125" style="9" customWidth="1"/>
    <col min="1287" max="1287" width="13.85546875" style="9" customWidth="1"/>
    <col min="1288" max="1292" width="9.140625" style="9" customWidth="1"/>
    <col min="1293" max="1293" width="30.7109375" style="9" customWidth="1"/>
    <col min="1294" max="1295" width="22.5703125" style="9" customWidth="1"/>
    <col min="1296" max="1534" width="9.140625" style="9" customWidth="1"/>
    <col min="1535" max="1535" width="28.42578125" style="9" customWidth="1"/>
    <col min="1536" max="1536" width="17" style="9"/>
    <col min="1537" max="1537" width="28.42578125" style="9" customWidth="1"/>
    <col min="1538" max="1538" width="19" style="9" customWidth="1"/>
    <col min="1539" max="1539" width="23.7109375" style="9" customWidth="1"/>
    <col min="1540" max="1540" width="27.5703125" style="9" customWidth="1"/>
    <col min="1541" max="1541" width="9.28515625" style="9" bestFit="1" customWidth="1"/>
    <col min="1542" max="1542" width="12.5703125" style="9" customWidth="1"/>
    <col min="1543" max="1543" width="13.85546875" style="9" customWidth="1"/>
    <col min="1544" max="1548" width="9.140625" style="9" customWidth="1"/>
    <col min="1549" max="1549" width="30.7109375" style="9" customWidth="1"/>
    <col min="1550" max="1551" width="22.5703125" style="9" customWidth="1"/>
    <col min="1552" max="1790" width="9.140625" style="9" customWidth="1"/>
    <col min="1791" max="1791" width="28.42578125" style="9" customWidth="1"/>
    <col min="1792" max="1792" width="17" style="9"/>
    <col min="1793" max="1793" width="28.42578125" style="9" customWidth="1"/>
    <col min="1794" max="1794" width="19" style="9" customWidth="1"/>
    <col min="1795" max="1795" width="23.7109375" style="9" customWidth="1"/>
    <col min="1796" max="1796" width="27.5703125" style="9" customWidth="1"/>
    <col min="1797" max="1797" width="9.28515625" style="9" bestFit="1" customWidth="1"/>
    <col min="1798" max="1798" width="12.5703125" style="9" customWidth="1"/>
    <col min="1799" max="1799" width="13.85546875" style="9" customWidth="1"/>
    <col min="1800" max="1804" width="9.140625" style="9" customWidth="1"/>
    <col min="1805" max="1805" width="30.7109375" style="9" customWidth="1"/>
    <col min="1806" max="1807" width="22.5703125" style="9" customWidth="1"/>
    <col min="1808" max="2046" width="9.140625" style="9" customWidth="1"/>
    <col min="2047" max="2047" width="28.42578125" style="9" customWidth="1"/>
    <col min="2048" max="2048" width="17" style="9"/>
    <col min="2049" max="2049" width="28.42578125" style="9" customWidth="1"/>
    <col min="2050" max="2050" width="19" style="9" customWidth="1"/>
    <col min="2051" max="2051" width="23.7109375" style="9" customWidth="1"/>
    <col min="2052" max="2052" width="27.5703125" style="9" customWidth="1"/>
    <col min="2053" max="2053" width="9.28515625" style="9" bestFit="1" customWidth="1"/>
    <col min="2054" max="2054" width="12.5703125" style="9" customWidth="1"/>
    <col min="2055" max="2055" width="13.85546875" style="9" customWidth="1"/>
    <col min="2056" max="2060" width="9.140625" style="9" customWidth="1"/>
    <col min="2061" max="2061" width="30.7109375" style="9" customWidth="1"/>
    <col min="2062" max="2063" width="22.5703125" style="9" customWidth="1"/>
    <col min="2064" max="2302" width="9.140625" style="9" customWidth="1"/>
    <col min="2303" max="2303" width="28.42578125" style="9" customWidth="1"/>
    <col min="2304" max="2304" width="17" style="9"/>
    <col min="2305" max="2305" width="28.42578125" style="9" customWidth="1"/>
    <col min="2306" max="2306" width="19" style="9" customWidth="1"/>
    <col min="2307" max="2307" width="23.7109375" style="9" customWidth="1"/>
    <col min="2308" max="2308" width="27.5703125" style="9" customWidth="1"/>
    <col min="2309" max="2309" width="9.28515625" style="9" bestFit="1" customWidth="1"/>
    <col min="2310" max="2310" width="12.5703125" style="9" customWidth="1"/>
    <col min="2311" max="2311" width="13.85546875" style="9" customWidth="1"/>
    <col min="2312" max="2316" width="9.140625" style="9" customWidth="1"/>
    <col min="2317" max="2317" width="30.7109375" style="9" customWidth="1"/>
    <col min="2318" max="2319" width="22.5703125" style="9" customWidth="1"/>
    <col min="2320" max="2558" width="9.140625" style="9" customWidth="1"/>
    <col min="2559" max="2559" width="28.42578125" style="9" customWidth="1"/>
    <col min="2560" max="2560" width="17" style="9"/>
    <col min="2561" max="2561" width="28.42578125" style="9" customWidth="1"/>
    <col min="2562" max="2562" width="19" style="9" customWidth="1"/>
    <col min="2563" max="2563" width="23.7109375" style="9" customWidth="1"/>
    <col min="2564" max="2564" width="27.5703125" style="9" customWidth="1"/>
    <col min="2565" max="2565" width="9.28515625" style="9" bestFit="1" customWidth="1"/>
    <col min="2566" max="2566" width="12.5703125" style="9" customWidth="1"/>
    <col min="2567" max="2567" width="13.85546875" style="9" customWidth="1"/>
    <col min="2568" max="2572" width="9.140625" style="9" customWidth="1"/>
    <col min="2573" max="2573" width="30.7109375" style="9" customWidth="1"/>
    <col min="2574" max="2575" width="22.5703125" style="9" customWidth="1"/>
    <col min="2576" max="2814" width="9.140625" style="9" customWidth="1"/>
    <col min="2815" max="2815" width="28.42578125" style="9" customWidth="1"/>
    <col min="2816" max="2816" width="17" style="9"/>
    <col min="2817" max="2817" width="28.42578125" style="9" customWidth="1"/>
    <col min="2818" max="2818" width="19" style="9" customWidth="1"/>
    <col min="2819" max="2819" width="23.7109375" style="9" customWidth="1"/>
    <col min="2820" max="2820" width="27.5703125" style="9" customWidth="1"/>
    <col min="2821" max="2821" width="9.28515625" style="9" bestFit="1" customWidth="1"/>
    <col min="2822" max="2822" width="12.5703125" style="9" customWidth="1"/>
    <col min="2823" max="2823" width="13.85546875" style="9" customWidth="1"/>
    <col min="2824" max="2828" width="9.140625" style="9" customWidth="1"/>
    <col min="2829" max="2829" width="30.7109375" style="9" customWidth="1"/>
    <col min="2830" max="2831" width="22.5703125" style="9" customWidth="1"/>
    <col min="2832" max="3070" width="9.140625" style="9" customWidth="1"/>
    <col min="3071" max="3071" width="28.42578125" style="9" customWidth="1"/>
    <col min="3072" max="3072" width="17" style="9"/>
    <col min="3073" max="3073" width="28.42578125" style="9" customWidth="1"/>
    <col min="3074" max="3074" width="19" style="9" customWidth="1"/>
    <col min="3075" max="3075" width="23.7109375" style="9" customWidth="1"/>
    <col min="3076" max="3076" width="27.5703125" style="9" customWidth="1"/>
    <col min="3077" max="3077" width="9.28515625" style="9" bestFit="1" customWidth="1"/>
    <col min="3078" max="3078" width="12.5703125" style="9" customWidth="1"/>
    <col min="3079" max="3079" width="13.85546875" style="9" customWidth="1"/>
    <col min="3080" max="3084" width="9.140625" style="9" customWidth="1"/>
    <col min="3085" max="3085" width="30.7109375" style="9" customWidth="1"/>
    <col min="3086" max="3087" width="22.5703125" style="9" customWidth="1"/>
    <col min="3088" max="3326" width="9.140625" style="9" customWidth="1"/>
    <col min="3327" max="3327" width="28.42578125" style="9" customWidth="1"/>
    <col min="3328" max="3328" width="17" style="9"/>
    <col min="3329" max="3329" width="28.42578125" style="9" customWidth="1"/>
    <col min="3330" max="3330" width="19" style="9" customWidth="1"/>
    <col min="3331" max="3331" width="23.7109375" style="9" customWidth="1"/>
    <col min="3332" max="3332" width="27.5703125" style="9" customWidth="1"/>
    <col min="3333" max="3333" width="9.28515625" style="9" bestFit="1" customWidth="1"/>
    <col min="3334" max="3334" width="12.5703125" style="9" customWidth="1"/>
    <col min="3335" max="3335" width="13.85546875" style="9" customWidth="1"/>
    <col min="3336" max="3340" width="9.140625" style="9" customWidth="1"/>
    <col min="3341" max="3341" width="30.7109375" style="9" customWidth="1"/>
    <col min="3342" max="3343" width="22.5703125" style="9" customWidth="1"/>
    <col min="3344" max="3582" width="9.140625" style="9" customWidth="1"/>
    <col min="3583" max="3583" width="28.42578125" style="9" customWidth="1"/>
    <col min="3584" max="3584" width="17" style="9"/>
    <col min="3585" max="3585" width="28.42578125" style="9" customWidth="1"/>
    <col min="3586" max="3586" width="19" style="9" customWidth="1"/>
    <col min="3587" max="3587" width="23.7109375" style="9" customWidth="1"/>
    <col min="3588" max="3588" width="27.5703125" style="9" customWidth="1"/>
    <col min="3589" max="3589" width="9.28515625" style="9" bestFit="1" customWidth="1"/>
    <col min="3590" max="3590" width="12.5703125" style="9" customWidth="1"/>
    <col min="3591" max="3591" width="13.85546875" style="9" customWidth="1"/>
    <col min="3592" max="3596" width="9.140625" style="9" customWidth="1"/>
    <col min="3597" max="3597" width="30.7109375" style="9" customWidth="1"/>
    <col min="3598" max="3599" width="22.5703125" style="9" customWidth="1"/>
    <col min="3600" max="3838" width="9.140625" style="9" customWidth="1"/>
    <col min="3839" max="3839" width="28.42578125" style="9" customWidth="1"/>
    <col min="3840" max="3840" width="17" style="9"/>
    <col min="3841" max="3841" width="28.42578125" style="9" customWidth="1"/>
    <col min="3842" max="3842" width="19" style="9" customWidth="1"/>
    <col min="3843" max="3843" width="23.7109375" style="9" customWidth="1"/>
    <col min="3844" max="3844" width="27.5703125" style="9" customWidth="1"/>
    <col min="3845" max="3845" width="9.28515625" style="9" bestFit="1" customWidth="1"/>
    <col min="3846" max="3846" width="12.5703125" style="9" customWidth="1"/>
    <col min="3847" max="3847" width="13.85546875" style="9" customWidth="1"/>
    <col min="3848" max="3852" width="9.140625" style="9" customWidth="1"/>
    <col min="3853" max="3853" width="30.7109375" style="9" customWidth="1"/>
    <col min="3854" max="3855" width="22.5703125" style="9" customWidth="1"/>
    <col min="3856" max="4094" width="9.140625" style="9" customWidth="1"/>
    <col min="4095" max="4095" width="28.42578125" style="9" customWidth="1"/>
    <col min="4096" max="4096" width="17" style="9"/>
    <col min="4097" max="4097" width="28.42578125" style="9" customWidth="1"/>
    <col min="4098" max="4098" width="19" style="9" customWidth="1"/>
    <col min="4099" max="4099" width="23.7109375" style="9" customWidth="1"/>
    <col min="4100" max="4100" width="27.5703125" style="9" customWidth="1"/>
    <col min="4101" max="4101" width="9.28515625" style="9" bestFit="1" customWidth="1"/>
    <col min="4102" max="4102" width="12.5703125" style="9" customWidth="1"/>
    <col min="4103" max="4103" width="13.85546875" style="9" customWidth="1"/>
    <col min="4104" max="4108" width="9.140625" style="9" customWidth="1"/>
    <col min="4109" max="4109" width="30.7109375" style="9" customWidth="1"/>
    <col min="4110" max="4111" width="22.5703125" style="9" customWidth="1"/>
    <col min="4112" max="4350" width="9.140625" style="9" customWidth="1"/>
    <col min="4351" max="4351" width="28.42578125" style="9" customWidth="1"/>
    <col min="4352" max="4352" width="17" style="9"/>
    <col min="4353" max="4353" width="28.42578125" style="9" customWidth="1"/>
    <col min="4354" max="4354" width="19" style="9" customWidth="1"/>
    <col min="4355" max="4355" width="23.7109375" style="9" customWidth="1"/>
    <col min="4356" max="4356" width="27.5703125" style="9" customWidth="1"/>
    <col min="4357" max="4357" width="9.28515625" style="9" bestFit="1" customWidth="1"/>
    <col min="4358" max="4358" width="12.5703125" style="9" customWidth="1"/>
    <col min="4359" max="4359" width="13.85546875" style="9" customWidth="1"/>
    <col min="4360" max="4364" width="9.140625" style="9" customWidth="1"/>
    <col min="4365" max="4365" width="30.7109375" style="9" customWidth="1"/>
    <col min="4366" max="4367" width="22.5703125" style="9" customWidth="1"/>
    <col min="4368" max="4606" width="9.140625" style="9" customWidth="1"/>
    <col min="4607" max="4607" width="28.42578125" style="9" customWidth="1"/>
    <col min="4608" max="4608" width="17" style="9"/>
    <col min="4609" max="4609" width="28.42578125" style="9" customWidth="1"/>
    <col min="4610" max="4610" width="19" style="9" customWidth="1"/>
    <col min="4611" max="4611" width="23.7109375" style="9" customWidth="1"/>
    <col min="4612" max="4612" width="27.5703125" style="9" customWidth="1"/>
    <col min="4613" max="4613" width="9.28515625" style="9" bestFit="1" customWidth="1"/>
    <col min="4614" max="4614" width="12.5703125" style="9" customWidth="1"/>
    <col min="4615" max="4615" width="13.85546875" style="9" customWidth="1"/>
    <col min="4616" max="4620" width="9.140625" style="9" customWidth="1"/>
    <col min="4621" max="4621" width="30.7109375" style="9" customWidth="1"/>
    <col min="4622" max="4623" width="22.5703125" style="9" customWidth="1"/>
    <col min="4624" max="4862" width="9.140625" style="9" customWidth="1"/>
    <col min="4863" max="4863" width="28.42578125" style="9" customWidth="1"/>
    <col min="4864" max="4864" width="17" style="9"/>
    <col min="4865" max="4865" width="28.42578125" style="9" customWidth="1"/>
    <col min="4866" max="4866" width="19" style="9" customWidth="1"/>
    <col min="4867" max="4867" width="23.7109375" style="9" customWidth="1"/>
    <col min="4868" max="4868" width="27.5703125" style="9" customWidth="1"/>
    <col min="4869" max="4869" width="9.28515625" style="9" bestFit="1" customWidth="1"/>
    <col min="4870" max="4870" width="12.5703125" style="9" customWidth="1"/>
    <col min="4871" max="4871" width="13.85546875" style="9" customWidth="1"/>
    <col min="4872" max="4876" width="9.140625" style="9" customWidth="1"/>
    <col min="4877" max="4877" width="30.7109375" style="9" customWidth="1"/>
    <col min="4878" max="4879" width="22.5703125" style="9" customWidth="1"/>
    <col min="4880" max="5118" width="9.140625" style="9" customWidth="1"/>
    <col min="5119" max="5119" width="28.42578125" style="9" customWidth="1"/>
    <col min="5120" max="5120" width="17" style="9"/>
    <col min="5121" max="5121" width="28.42578125" style="9" customWidth="1"/>
    <col min="5122" max="5122" width="19" style="9" customWidth="1"/>
    <col min="5123" max="5123" width="23.7109375" style="9" customWidth="1"/>
    <col min="5124" max="5124" width="27.5703125" style="9" customWidth="1"/>
    <col min="5125" max="5125" width="9.28515625" style="9" bestFit="1" customWidth="1"/>
    <col min="5126" max="5126" width="12.5703125" style="9" customWidth="1"/>
    <col min="5127" max="5127" width="13.85546875" style="9" customWidth="1"/>
    <col min="5128" max="5132" width="9.140625" style="9" customWidth="1"/>
    <col min="5133" max="5133" width="30.7109375" style="9" customWidth="1"/>
    <col min="5134" max="5135" width="22.5703125" style="9" customWidth="1"/>
    <col min="5136" max="5374" width="9.140625" style="9" customWidth="1"/>
    <col min="5375" max="5375" width="28.42578125" style="9" customWidth="1"/>
    <col min="5376" max="5376" width="17" style="9"/>
    <col min="5377" max="5377" width="28.42578125" style="9" customWidth="1"/>
    <col min="5378" max="5378" width="19" style="9" customWidth="1"/>
    <col min="5379" max="5379" width="23.7109375" style="9" customWidth="1"/>
    <col min="5380" max="5380" width="27.5703125" style="9" customWidth="1"/>
    <col min="5381" max="5381" width="9.28515625" style="9" bestFit="1" customWidth="1"/>
    <col min="5382" max="5382" width="12.5703125" style="9" customWidth="1"/>
    <col min="5383" max="5383" width="13.85546875" style="9" customWidth="1"/>
    <col min="5384" max="5388" width="9.140625" style="9" customWidth="1"/>
    <col min="5389" max="5389" width="30.7109375" style="9" customWidth="1"/>
    <col min="5390" max="5391" width="22.5703125" style="9" customWidth="1"/>
    <col min="5392" max="5630" width="9.140625" style="9" customWidth="1"/>
    <col min="5631" max="5631" width="28.42578125" style="9" customWidth="1"/>
    <col min="5632" max="5632" width="17" style="9"/>
    <col min="5633" max="5633" width="28.42578125" style="9" customWidth="1"/>
    <col min="5634" max="5634" width="19" style="9" customWidth="1"/>
    <col min="5635" max="5635" width="23.7109375" style="9" customWidth="1"/>
    <col min="5636" max="5636" width="27.5703125" style="9" customWidth="1"/>
    <col min="5637" max="5637" width="9.28515625" style="9" bestFit="1" customWidth="1"/>
    <col min="5638" max="5638" width="12.5703125" style="9" customWidth="1"/>
    <col min="5639" max="5639" width="13.85546875" style="9" customWidth="1"/>
    <col min="5640" max="5644" width="9.140625" style="9" customWidth="1"/>
    <col min="5645" max="5645" width="30.7109375" style="9" customWidth="1"/>
    <col min="5646" max="5647" width="22.5703125" style="9" customWidth="1"/>
    <col min="5648" max="5886" width="9.140625" style="9" customWidth="1"/>
    <col min="5887" max="5887" width="28.42578125" style="9" customWidth="1"/>
    <col min="5888" max="5888" width="17" style="9"/>
    <col min="5889" max="5889" width="28.42578125" style="9" customWidth="1"/>
    <col min="5890" max="5890" width="19" style="9" customWidth="1"/>
    <col min="5891" max="5891" width="23.7109375" style="9" customWidth="1"/>
    <col min="5892" max="5892" width="27.5703125" style="9" customWidth="1"/>
    <col min="5893" max="5893" width="9.28515625" style="9" bestFit="1" customWidth="1"/>
    <col min="5894" max="5894" width="12.5703125" style="9" customWidth="1"/>
    <col min="5895" max="5895" width="13.85546875" style="9" customWidth="1"/>
    <col min="5896" max="5900" width="9.140625" style="9" customWidth="1"/>
    <col min="5901" max="5901" width="30.7109375" style="9" customWidth="1"/>
    <col min="5902" max="5903" width="22.5703125" style="9" customWidth="1"/>
    <col min="5904" max="6142" width="9.140625" style="9" customWidth="1"/>
    <col min="6143" max="6143" width="28.42578125" style="9" customWidth="1"/>
    <col min="6144" max="6144" width="17" style="9"/>
    <col min="6145" max="6145" width="28.42578125" style="9" customWidth="1"/>
    <col min="6146" max="6146" width="19" style="9" customWidth="1"/>
    <col min="6147" max="6147" width="23.7109375" style="9" customWidth="1"/>
    <col min="6148" max="6148" width="27.5703125" style="9" customWidth="1"/>
    <col min="6149" max="6149" width="9.28515625" style="9" bestFit="1" customWidth="1"/>
    <col min="6150" max="6150" width="12.5703125" style="9" customWidth="1"/>
    <col min="6151" max="6151" width="13.85546875" style="9" customWidth="1"/>
    <col min="6152" max="6156" width="9.140625" style="9" customWidth="1"/>
    <col min="6157" max="6157" width="30.7109375" style="9" customWidth="1"/>
    <col min="6158" max="6159" width="22.5703125" style="9" customWidth="1"/>
    <col min="6160" max="6398" width="9.140625" style="9" customWidth="1"/>
    <col min="6399" max="6399" width="28.42578125" style="9" customWidth="1"/>
    <col min="6400" max="6400" width="17" style="9"/>
    <col min="6401" max="6401" width="28.42578125" style="9" customWidth="1"/>
    <col min="6402" max="6402" width="19" style="9" customWidth="1"/>
    <col min="6403" max="6403" width="23.7109375" style="9" customWidth="1"/>
    <col min="6404" max="6404" width="27.5703125" style="9" customWidth="1"/>
    <col min="6405" max="6405" width="9.28515625" style="9" bestFit="1" customWidth="1"/>
    <col min="6406" max="6406" width="12.5703125" style="9" customWidth="1"/>
    <col min="6407" max="6407" width="13.85546875" style="9" customWidth="1"/>
    <col min="6408" max="6412" width="9.140625" style="9" customWidth="1"/>
    <col min="6413" max="6413" width="30.7109375" style="9" customWidth="1"/>
    <col min="6414" max="6415" width="22.5703125" style="9" customWidth="1"/>
    <col min="6416" max="6654" width="9.140625" style="9" customWidth="1"/>
    <col min="6655" max="6655" width="28.42578125" style="9" customWidth="1"/>
    <col min="6656" max="6656" width="17" style="9"/>
    <col min="6657" max="6657" width="28.42578125" style="9" customWidth="1"/>
    <col min="6658" max="6658" width="19" style="9" customWidth="1"/>
    <col min="6659" max="6659" width="23.7109375" style="9" customWidth="1"/>
    <col min="6660" max="6660" width="27.5703125" style="9" customWidth="1"/>
    <col min="6661" max="6661" width="9.28515625" style="9" bestFit="1" customWidth="1"/>
    <col min="6662" max="6662" width="12.5703125" style="9" customWidth="1"/>
    <col min="6663" max="6663" width="13.85546875" style="9" customWidth="1"/>
    <col min="6664" max="6668" width="9.140625" style="9" customWidth="1"/>
    <col min="6669" max="6669" width="30.7109375" style="9" customWidth="1"/>
    <col min="6670" max="6671" width="22.5703125" style="9" customWidth="1"/>
    <col min="6672" max="6910" width="9.140625" style="9" customWidth="1"/>
    <col min="6911" max="6911" width="28.42578125" style="9" customWidth="1"/>
    <col min="6912" max="6912" width="17" style="9"/>
    <col min="6913" max="6913" width="28.42578125" style="9" customWidth="1"/>
    <col min="6914" max="6914" width="19" style="9" customWidth="1"/>
    <col min="6915" max="6915" width="23.7109375" style="9" customWidth="1"/>
    <col min="6916" max="6916" width="27.5703125" style="9" customWidth="1"/>
    <col min="6917" max="6917" width="9.28515625" style="9" bestFit="1" customWidth="1"/>
    <col min="6918" max="6918" width="12.5703125" style="9" customWidth="1"/>
    <col min="6919" max="6919" width="13.85546875" style="9" customWidth="1"/>
    <col min="6920" max="6924" width="9.140625" style="9" customWidth="1"/>
    <col min="6925" max="6925" width="30.7109375" style="9" customWidth="1"/>
    <col min="6926" max="6927" width="22.5703125" style="9" customWidth="1"/>
    <col min="6928" max="7166" width="9.140625" style="9" customWidth="1"/>
    <col min="7167" max="7167" width="28.42578125" style="9" customWidth="1"/>
    <col min="7168" max="7168" width="17" style="9"/>
    <col min="7169" max="7169" width="28.42578125" style="9" customWidth="1"/>
    <col min="7170" max="7170" width="19" style="9" customWidth="1"/>
    <col min="7171" max="7171" width="23.7109375" style="9" customWidth="1"/>
    <col min="7172" max="7172" width="27.5703125" style="9" customWidth="1"/>
    <col min="7173" max="7173" width="9.28515625" style="9" bestFit="1" customWidth="1"/>
    <col min="7174" max="7174" width="12.5703125" style="9" customWidth="1"/>
    <col min="7175" max="7175" width="13.85546875" style="9" customWidth="1"/>
    <col min="7176" max="7180" width="9.140625" style="9" customWidth="1"/>
    <col min="7181" max="7181" width="30.7109375" style="9" customWidth="1"/>
    <col min="7182" max="7183" width="22.5703125" style="9" customWidth="1"/>
    <col min="7184" max="7422" width="9.140625" style="9" customWidth="1"/>
    <col min="7423" max="7423" width="28.42578125" style="9" customWidth="1"/>
    <col min="7424" max="7424" width="17" style="9"/>
    <col min="7425" max="7425" width="28.42578125" style="9" customWidth="1"/>
    <col min="7426" max="7426" width="19" style="9" customWidth="1"/>
    <col min="7427" max="7427" width="23.7109375" style="9" customWidth="1"/>
    <col min="7428" max="7428" width="27.5703125" style="9" customWidth="1"/>
    <col min="7429" max="7429" width="9.28515625" style="9" bestFit="1" customWidth="1"/>
    <col min="7430" max="7430" width="12.5703125" style="9" customWidth="1"/>
    <col min="7431" max="7431" width="13.85546875" style="9" customWidth="1"/>
    <col min="7432" max="7436" width="9.140625" style="9" customWidth="1"/>
    <col min="7437" max="7437" width="30.7109375" style="9" customWidth="1"/>
    <col min="7438" max="7439" width="22.5703125" style="9" customWidth="1"/>
    <col min="7440" max="7678" width="9.140625" style="9" customWidth="1"/>
    <col min="7679" max="7679" width="28.42578125" style="9" customWidth="1"/>
    <col min="7680" max="7680" width="17" style="9"/>
    <col min="7681" max="7681" width="28.42578125" style="9" customWidth="1"/>
    <col min="7682" max="7682" width="19" style="9" customWidth="1"/>
    <col min="7683" max="7683" width="23.7109375" style="9" customWidth="1"/>
    <col min="7684" max="7684" width="27.5703125" style="9" customWidth="1"/>
    <col min="7685" max="7685" width="9.28515625" style="9" bestFit="1" customWidth="1"/>
    <col min="7686" max="7686" width="12.5703125" style="9" customWidth="1"/>
    <col min="7687" max="7687" width="13.85546875" style="9" customWidth="1"/>
    <col min="7688" max="7692" width="9.140625" style="9" customWidth="1"/>
    <col min="7693" max="7693" width="30.7109375" style="9" customWidth="1"/>
    <col min="7694" max="7695" width="22.5703125" style="9" customWidth="1"/>
    <col min="7696" max="7934" width="9.140625" style="9" customWidth="1"/>
    <col min="7935" max="7935" width="28.42578125" style="9" customWidth="1"/>
    <col min="7936" max="7936" width="17" style="9"/>
    <col min="7937" max="7937" width="28.42578125" style="9" customWidth="1"/>
    <col min="7938" max="7938" width="19" style="9" customWidth="1"/>
    <col min="7939" max="7939" width="23.7109375" style="9" customWidth="1"/>
    <col min="7940" max="7940" width="27.5703125" style="9" customWidth="1"/>
    <col min="7941" max="7941" width="9.28515625" style="9" bestFit="1" customWidth="1"/>
    <col min="7942" max="7942" width="12.5703125" style="9" customWidth="1"/>
    <col min="7943" max="7943" width="13.85546875" style="9" customWidth="1"/>
    <col min="7944" max="7948" width="9.140625" style="9" customWidth="1"/>
    <col min="7949" max="7949" width="30.7109375" style="9" customWidth="1"/>
    <col min="7950" max="7951" width="22.5703125" style="9" customWidth="1"/>
    <col min="7952" max="8190" width="9.140625" style="9" customWidth="1"/>
    <col min="8191" max="8191" width="28.42578125" style="9" customWidth="1"/>
    <col min="8192" max="8192" width="17" style="9"/>
    <col min="8193" max="8193" width="28.42578125" style="9" customWidth="1"/>
    <col min="8194" max="8194" width="19" style="9" customWidth="1"/>
    <col min="8195" max="8195" width="23.7109375" style="9" customWidth="1"/>
    <col min="8196" max="8196" width="27.5703125" style="9" customWidth="1"/>
    <col min="8197" max="8197" width="9.28515625" style="9" bestFit="1" customWidth="1"/>
    <col min="8198" max="8198" width="12.5703125" style="9" customWidth="1"/>
    <col min="8199" max="8199" width="13.85546875" style="9" customWidth="1"/>
    <col min="8200" max="8204" width="9.140625" style="9" customWidth="1"/>
    <col min="8205" max="8205" width="30.7109375" style="9" customWidth="1"/>
    <col min="8206" max="8207" width="22.5703125" style="9" customWidth="1"/>
    <col min="8208" max="8446" width="9.140625" style="9" customWidth="1"/>
    <col min="8447" max="8447" width="28.42578125" style="9" customWidth="1"/>
    <col min="8448" max="8448" width="17" style="9"/>
    <col min="8449" max="8449" width="28.42578125" style="9" customWidth="1"/>
    <col min="8450" max="8450" width="19" style="9" customWidth="1"/>
    <col min="8451" max="8451" width="23.7109375" style="9" customWidth="1"/>
    <col min="8452" max="8452" width="27.5703125" style="9" customWidth="1"/>
    <col min="8453" max="8453" width="9.28515625" style="9" bestFit="1" customWidth="1"/>
    <col min="8454" max="8454" width="12.5703125" style="9" customWidth="1"/>
    <col min="8455" max="8455" width="13.85546875" style="9" customWidth="1"/>
    <col min="8456" max="8460" width="9.140625" style="9" customWidth="1"/>
    <col min="8461" max="8461" width="30.7109375" style="9" customWidth="1"/>
    <col min="8462" max="8463" width="22.5703125" style="9" customWidth="1"/>
    <col min="8464" max="8702" width="9.140625" style="9" customWidth="1"/>
    <col min="8703" max="8703" width="28.42578125" style="9" customWidth="1"/>
    <col min="8704" max="8704" width="17" style="9"/>
    <col min="8705" max="8705" width="28.42578125" style="9" customWidth="1"/>
    <col min="8706" max="8706" width="19" style="9" customWidth="1"/>
    <col min="8707" max="8707" width="23.7109375" style="9" customWidth="1"/>
    <col min="8708" max="8708" width="27.5703125" style="9" customWidth="1"/>
    <col min="8709" max="8709" width="9.28515625" style="9" bestFit="1" customWidth="1"/>
    <col min="8710" max="8710" width="12.5703125" style="9" customWidth="1"/>
    <col min="8711" max="8711" width="13.85546875" style="9" customWidth="1"/>
    <col min="8712" max="8716" width="9.140625" style="9" customWidth="1"/>
    <col min="8717" max="8717" width="30.7109375" style="9" customWidth="1"/>
    <col min="8718" max="8719" width="22.5703125" style="9" customWidth="1"/>
    <col min="8720" max="8958" width="9.140625" style="9" customWidth="1"/>
    <col min="8959" max="8959" width="28.42578125" style="9" customWidth="1"/>
    <col min="8960" max="8960" width="17" style="9"/>
    <col min="8961" max="8961" width="28.42578125" style="9" customWidth="1"/>
    <col min="8962" max="8962" width="19" style="9" customWidth="1"/>
    <col min="8963" max="8963" width="23.7109375" style="9" customWidth="1"/>
    <col min="8964" max="8964" width="27.5703125" style="9" customWidth="1"/>
    <col min="8965" max="8965" width="9.28515625" style="9" bestFit="1" customWidth="1"/>
    <col min="8966" max="8966" width="12.5703125" style="9" customWidth="1"/>
    <col min="8967" max="8967" width="13.85546875" style="9" customWidth="1"/>
    <col min="8968" max="8972" width="9.140625" style="9" customWidth="1"/>
    <col min="8973" max="8973" width="30.7109375" style="9" customWidth="1"/>
    <col min="8974" max="8975" width="22.5703125" style="9" customWidth="1"/>
    <col min="8976" max="9214" width="9.140625" style="9" customWidth="1"/>
    <col min="9215" max="9215" width="28.42578125" style="9" customWidth="1"/>
    <col min="9216" max="9216" width="17" style="9"/>
    <col min="9217" max="9217" width="28.42578125" style="9" customWidth="1"/>
    <col min="9218" max="9218" width="19" style="9" customWidth="1"/>
    <col min="9219" max="9219" width="23.7109375" style="9" customWidth="1"/>
    <col min="9220" max="9220" width="27.5703125" style="9" customWidth="1"/>
    <col min="9221" max="9221" width="9.28515625" style="9" bestFit="1" customWidth="1"/>
    <col min="9222" max="9222" width="12.5703125" style="9" customWidth="1"/>
    <col min="9223" max="9223" width="13.85546875" style="9" customWidth="1"/>
    <col min="9224" max="9228" width="9.140625" style="9" customWidth="1"/>
    <col min="9229" max="9229" width="30.7109375" style="9" customWidth="1"/>
    <col min="9230" max="9231" width="22.5703125" style="9" customWidth="1"/>
    <col min="9232" max="9470" width="9.140625" style="9" customWidth="1"/>
    <col min="9471" max="9471" width="28.42578125" style="9" customWidth="1"/>
    <col min="9472" max="9472" width="17" style="9"/>
    <col min="9473" max="9473" width="28.42578125" style="9" customWidth="1"/>
    <col min="9474" max="9474" width="19" style="9" customWidth="1"/>
    <col min="9475" max="9475" width="23.7109375" style="9" customWidth="1"/>
    <col min="9476" max="9476" width="27.5703125" style="9" customWidth="1"/>
    <col min="9477" max="9477" width="9.28515625" style="9" bestFit="1" customWidth="1"/>
    <col min="9478" max="9478" width="12.5703125" style="9" customWidth="1"/>
    <col min="9479" max="9479" width="13.85546875" style="9" customWidth="1"/>
    <col min="9480" max="9484" width="9.140625" style="9" customWidth="1"/>
    <col min="9485" max="9485" width="30.7109375" style="9" customWidth="1"/>
    <col min="9486" max="9487" width="22.5703125" style="9" customWidth="1"/>
    <col min="9488" max="9726" width="9.140625" style="9" customWidth="1"/>
    <col min="9727" max="9727" width="28.42578125" style="9" customWidth="1"/>
    <col min="9728" max="9728" width="17" style="9"/>
    <col min="9729" max="9729" width="28.42578125" style="9" customWidth="1"/>
    <col min="9730" max="9730" width="19" style="9" customWidth="1"/>
    <col min="9731" max="9731" width="23.7109375" style="9" customWidth="1"/>
    <col min="9732" max="9732" width="27.5703125" style="9" customWidth="1"/>
    <col min="9733" max="9733" width="9.28515625" style="9" bestFit="1" customWidth="1"/>
    <col min="9734" max="9734" width="12.5703125" style="9" customWidth="1"/>
    <col min="9735" max="9735" width="13.85546875" style="9" customWidth="1"/>
    <col min="9736" max="9740" width="9.140625" style="9" customWidth="1"/>
    <col min="9741" max="9741" width="30.7109375" style="9" customWidth="1"/>
    <col min="9742" max="9743" width="22.5703125" style="9" customWidth="1"/>
    <col min="9744" max="9982" width="9.140625" style="9" customWidth="1"/>
    <col min="9983" max="9983" width="28.42578125" style="9" customWidth="1"/>
    <col min="9984" max="9984" width="17" style="9"/>
    <col min="9985" max="9985" width="28.42578125" style="9" customWidth="1"/>
    <col min="9986" max="9986" width="19" style="9" customWidth="1"/>
    <col min="9987" max="9987" width="23.7109375" style="9" customWidth="1"/>
    <col min="9988" max="9988" width="27.5703125" style="9" customWidth="1"/>
    <col min="9989" max="9989" width="9.28515625" style="9" bestFit="1" customWidth="1"/>
    <col min="9990" max="9990" width="12.5703125" style="9" customWidth="1"/>
    <col min="9991" max="9991" width="13.85546875" style="9" customWidth="1"/>
    <col min="9992" max="9996" width="9.140625" style="9" customWidth="1"/>
    <col min="9997" max="9997" width="30.7109375" style="9" customWidth="1"/>
    <col min="9998" max="9999" width="22.5703125" style="9" customWidth="1"/>
    <col min="10000" max="10238" width="9.140625" style="9" customWidth="1"/>
    <col min="10239" max="10239" width="28.42578125" style="9" customWidth="1"/>
    <col min="10240" max="10240" width="17" style="9"/>
    <col min="10241" max="10241" width="28.42578125" style="9" customWidth="1"/>
    <col min="10242" max="10242" width="19" style="9" customWidth="1"/>
    <col min="10243" max="10243" width="23.7109375" style="9" customWidth="1"/>
    <col min="10244" max="10244" width="27.5703125" style="9" customWidth="1"/>
    <col min="10245" max="10245" width="9.28515625" style="9" bestFit="1" customWidth="1"/>
    <col min="10246" max="10246" width="12.5703125" style="9" customWidth="1"/>
    <col min="10247" max="10247" width="13.85546875" style="9" customWidth="1"/>
    <col min="10248" max="10252" width="9.140625" style="9" customWidth="1"/>
    <col min="10253" max="10253" width="30.7109375" style="9" customWidth="1"/>
    <col min="10254" max="10255" width="22.5703125" style="9" customWidth="1"/>
    <col min="10256" max="10494" width="9.140625" style="9" customWidth="1"/>
    <col min="10495" max="10495" width="28.42578125" style="9" customWidth="1"/>
    <col min="10496" max="10496" width="17" style="9"/>
    <col min="10497" max="10497" width="28.42578125" style="9" customWidth="1"/>
    <col min="10498" max="10498" width="19" style="9" customWidth="1"/>
    <col min="10499" max="10499" width="23.7109375" style="9" customWidth="1"/>
    <col min="10500" max="10500" width="27.5703125" style="9" customWidth="1"/>
    <col min="10501" max="10501" width="9.28515625" style="9" bestFit="1" customWidth="1"/>
    <col min="10502" max="10502" width="12.5703125" style="9" customWidth="1"/>
    <col min="10503" max="10503" width="13.85546875" style="9" customWidth="1"/>
    <col min="10504" max="10508" width="9.140625" style="9" customWidth="1"/>
    <col min="10509" max="10509" width="30.7109375" style="9" customWidth="1"/>
    <col min="10510" max="10511" width="22.5703125" style="9" customWidth="1"/>
    <col min="10512" max="10750" width="9.140625" style="9" customWidth="1"/>
    <col min="10751" max="10751" width="28.42578125" style="9" customWidth="1"/>
    <col min="10752" max="10752" width="17" style="9"/>
    <col min="10753" max="10753" width="28.42578125" style="9" customWidth="1"/>
    <col min="10754" max="10754" width="19" style="9" customWidth="1"/>
    <col min="10755" max="10755" width="23.7109375" style="9" customWidth="1"/>
    <col min="10756" max="10756" width="27.5703125" style="9" customWidth="1"/>
    <col min="10757" max="10757" width="9.28515625" style="9" bestFit="1" customWidth="1"/>
    <col min="10758" max="10758" width="12.5703125" style="9" customWidth="1"/>
    <col min="10759" max="10759" width="13.85546875" style="9" customWidth="1"/>
    <col min="10760" max="10764" width="9.140625" style="9" customWidth="1"/>
    <col min="10765" max="10765" width="30.7109375" style="9" customWidth="1"/>
    <col min="10766" max="10767" width="22.5703125" style="9" customWidth="1"/>
    <col min="10768" max="11006" width="9.140625" style="9" customWidth="1"/>
    <col min="11007" max="11007" width="28.42578125" style="9" customWidth="1"/>
    <col min="11008" max="11008" width="17" style="9"/>
    <col min="11009" max="11009" width="28.42578125" style="9" customWidth="1"/>
    <col min="11010" max="11010" width="19" style="9" customWidth="1"/>
    <col min="11011" max="11011" width="23.7109375" style="9" customWidth="1"/>
    <col min="11012" max="11012" width="27.5703125" style="9" customWidth="1"/>
    <col min="11013" max="11013" width="9.28515625" style="9" bestFit="1" customWidth="1"/>
    <col min="11014" max="11014" width="12.5703125" style="9" customWidth="1"/>
    <col min="11015" max="11015" width="13.85546875" style="9" customWidth="1"/>
    <col min="11016" max="11020" width="9.140625" style="9" customWidth="1"/>
    <col min="11021" max="11021" width="30.7109375" style="9" customWidth="1"/>
    <col min="11022" max="11023" width="22.5703125" style="9" customWidth="1"/>
    <col min="11024" max="11262" width="9.140625" style="9" customWidth="1"/>
    <col min="11263" max="11263" width="28.42578125" style="9" customWidth="1"/>
    <col min="11264" max="11264" width="17" style="9"/>
    <col min="11265" max="11265" width="28.42578125" style="9" customWidth="1"/>
    <col min="11266" max="11266" width="19" style="9" customWidth="1"/>
    <col min="11267" max="11267" width="23.7109375" style="9" customWidth="1"/>
    <col min="11268" max="11268" width="27.5703125" style="9" customWidth="1"/>
    <col min="11269" max="11269" width="9.28515625" style="9" bestFit="1" customWidth="1"/>
    <col min="11270" max="11270" width="12.5703125" style="9" customWidth="1"/>
    <col min="11271" max="11271" width="13.85546875" style="9" customWidth="1"/>
    <col min="11272" max="11276" width="9.140625" style="9" customWidth="1"/>
    <col min="11277" max="11277" width="30.7109375" style="9" customWidth="1"/>
    <col min="11278" max="11279" width="22.5703125" style="9" customWidth="1"/>
    <col min="11280" max="11518" width="9.140625" style="9" customWidth="1"/>
    <col min="11519" max="11519" width="28.42578125" style="9" customWidth="1"/>
    <col min="11520" max="11520" width="17" style="9"/>
    <col min="11521" max="11521" width="28.42578125" style="9" customWidth="1"/>
    <col min="11522" max="11522" width="19" style="9" customWidth="1"/>
    <col min="11523" max="11523" width="23.7109375" style="9" customWidth="1"/>
    <col min="11524" max="11524" width="27.5703125" style="9" customWidth="1"/>
    <col min="11525" max="11525" width="9.28515625" style="9" bestFit="1" customWidth="1"/>
    <col min="11526" max="11526" width="12.5703125" style="9" customWidth="1"/>
    <col min="11527" max="11527" width="13.85546875" style="9" customWidth="1"/>
    <col min="11528" max="11532" width="9.140625" style="9" customWidth="1"/>
    <col min="11533" max="11533" width="30.7109375" style="9" customWidth="1"/>
    <col min="11534" max="11535" width="22.5703125" style="9" customWidth="1"/>
    <col min="11536" max="11774" width="9.140625" style="9" customWidth="1"/>
    <col min="11775" max="11775" width="28.42578125" style="9" customWidth="1"/>
    <col min="11776" max="11776" width="17" style="9"/>
    <col min="11777" max="11777" width="28.42578125" style="9" customWidth="1"/>
    <col min="11778" max="11778" width="19" style="9" customWidth="1"/>
    <col min="11779" max="11779" width="23.7109375" style="9" customWidth="1"/>
    <col min="11780" max="11780" width="27.5703125" style="9" customWidth="1"/>
    <col min="11781" max="11781" width="9.28515625" style="9" bestFit="1" customWidth="1"/>
    <col min="11782" max="11782" width="12.5703125" style="9" customWidth="1"/>
    <col min="11783" max="11783" width="13.85546875" style="9" customWidth="1"/>
    <col min="11784" max="11788" width="9.140625" style="9" customWidth="1"/>
    <col min="11789" max="11789" width="30.7109375" style="9" customWidth="1"/>
    <col min="11790" max="11791" width="22.5703125" style="9" customWidth="1"/>
    <col min="11792" max="12030" width="9.140625" style="9" customWidth="1"/>
    <col min="12031" max="12031" width="28.42578125" style="9" customWidth="1"/>
    <col min="12032" max="12032" width="17" style="9"/>
    <col min="12033" max="12033" width="28.42578125" style="9" customWidth="1"/>
    <col min="12034" max="12034" width="19" style="9" customWidth="1"/>
    <col min="12035" max="12035" width="23.7109375" style="9" customWidth="1"/>
    <col min="12036" max="12036" width="27.5703125" style="9" customWidth="1"/>
    <col min="12037" max="12037" width="9.28515625" style="9" bestFit="1" customWidth="1"/>
    <col min="12038" max="12038" width="12.5703125" style="9" customWidth="1"/>
    <col min="12039" max="12039" width="13.85546875" style="9" customWidth="1"/>
    <col min="12040" max="12044" width="9.140625" style="9" customWidth="1"/>
    <col min="12045" max="12045" width="30.7109375" style="9" customWidth="1"/>
    <col min="12046" max="12047" width="22.5703125" style="9" customWidth="1"/>
    <col min="12048" max="12286" width="9.140625" style="9" customWidth="1"/>
    <col min="12287" max="12287" width="28.42578125" style="9" customWidth="1"/>
    <col min="12288" max="12288" width="17" style="9"/>
    <col min="12289" max="12289" width="28.42578125" style="9" customWidth="1"/>
    <col min="12290" max="12290" width="19" style="9" customWidth="1"/>
    <col min="12291" max="12291" width="23.7109375" style="9" customWidth="1"/>
    <col min="12292" max="12292" width="27.5703125" style="9" customWidth="1"/>
    <col min="12293" max="12293" width="9.28515625" style="9" bestFit="1" customWidth="1"/>
    <col min="12294" max="12294" width="12.5703125" style="9" customWidth="1"/>
    <col min="12295" max="12295" width="13.85546875" style="9" customWidth="1"/>
    <col min="12296" max="12300" width="9.140625" style="9" customWidth="1"/>
    <col min="12301" max="12301" width="30.7109375" style="9" customWidth="1"/>
    <col min="12302" max="12303" width="22.5703125" style="9" customWidth="1"/>
    <col min="12304" max="12542" width="9.140625" style="9" customWidth="1"/>
    <col min="12543" max="12543" width="28.42578125" style="9" customWidth="1"/>
    <col min="12544" max="12544" width="17" style="9"/>
    <col min="12545" max="12545" width="28.42578125" style="9" customWidth="1"/>
    <col min="12546" max="12546" width="19" style="9" customWidth="1"/>
    <col min="12547" max="12547" width="23.7109375" style="9" customWidth="1"/>
    <col min="12548" max="12548" width="27.5703125" style="9" customWidth="1"/>
    <col min="12549" max="12549" width="9.28515625" style="9" bestFit="1" customWidth="1"/>
    <col min="12550" max="12550" width="12.5703125" style="9" customWidth="1"/>
    <col min="12551" max="12551" width="13.85546875" style="9" customWidth="1"/>
    <col min="12552" max="12556" width="9.140625" style="9" customWidth="1"/>
    <col min="12557" max="12557" width="30.7109375" style="9" customWidth="1"/>
    <col min="12558" max="12559" width="22.5703125" style="9" customWidth="1"/>
    <col min="12560" max="12798" width="9.140625" style="9" customWidth="1"/>
    <col min="12799" max="12799" width="28.42578125" style="9" customWidth="1"/>
    <col min="12800" max="12800" width="17" style="9"/>
    <col min="12801" max="12801" width="28.42578125" style="9" customWidth="1"/>
    <col min="12802" max="12802" width="19" style="9" customWidth="1"/>
    <col min="12803" max="12803" width="23.7109375" style="9" customWidth="1"/>
    <col min="12804" max="12804" width="27.5703125" style="9" customWidth="1"/>
    <col min="12805" max="12805" width="9.28515625" style="9" bestFit="1" customWidth="1"/>
    <col min="12806" max="12806" width="12.5703125" style="9" customWidth="1"/>
    <col min="12807" max="12807" width="13.85546875" style="9" customWidth="1"/>
    <col min="12808" max="12812" width="9.140625" style="9" customWidth="1"/>
    <col min="12813" max="12813" width="30.7109375" style="9" customWidth="1"/>
    <col min="12814" max="12815" width="22.5703125" style="9" customWidth="1"/>
    <col min="12816" max="13054" width="9.140625" style="9" customWidth="1"/>
    <col min="13055" max="13055" width="28.42578125" style="9" customWidth="1"/>
    <col min="13056" max="13056" width="17" style="9"/>
    <col min="13057" max="13057" width="28.42578125" style="9" customWidth="1"/>
    <col min="13058" max="13058" width="19" style="9" customWidth="1"/>
    <col min="13059" max="13059" width="23.7109375" style="9" customWidth="1"/>
    <col min="13060" max="13060" width="27.5703125" style="9" customWidth="1"/>
    <col min="13061" max="13061" width="9.28515625" style="9" bestFit="1" customWidth="1"/>
    <col min="13062" max="13062" width="12.5703125" style="9" customWidth="1"/>
    <col min="13063" max="13063" width="13.85546875" style="9" customWidth="1"/>
    <col min="13064" max="13068" width="9.140625" style="9" customWidth="1"/>
    <col min="13069" max="13069" width="30.7109375" style="9" customWidth="1"/>
    <col min="13070" max="13071" width="22.5703125" style="9" customWidth="1"/>
    <col min="13072" max="13310" width="9.140625" style="9" customWidth="1"/>
    <col min="13311" max="13311" width="28.42578125" style="9" customWidth="1"/>
    <col min="13312" max="13312" width="17" style="9"/>
    <col min="13313" max="13313" width="28.42578125" style="9" customWidth="1"/>
    <col min="13314" max="13314" width="19" style="9" customWidth="1"/>
    <col min="13315" max="13315" width="23.7109375" style="9" customWidth="1"/>
    <col min="13316" max="13316" width="27.5703125" style="9" customWidth="1"/>
    <col min="13317" max="13317" width="9.28515625" style="9" bestFit="1" customWidth="1"/>
    <col min="13318" max="13318" width="12.5703125" style="9" customWidth="1"/>
    <col min="13319" max="13319" width="13.85546875" style="9" customWidth="1"/>
    <col min="13320" max="13324" width="9.140625" style="9" customWidth="1"/>
    <col min="13325" max="13325" width="30.7109375" style="9" customWidth="1"/>
    <col min="13326" max="13327" width="22.5703125" style="9" customWidth="1"/>
    <col min="13328" max="13566" width="9.140625" style="9" customWidth="1"/>
    <col min="13567" max="13567" width="28.42578125" style="9" customWidth="1"/>
    <col min="13568" max="13568" width="17" style="9"/>
    <col min="13569" max="13569" width="28.42578125" style="9" customWidth="1"/>
    <col min="13570" max="13570" width="19" style="9" customWidth="1"/>
    <col min="13571" max="13571" width="23.7109375" style="9" customWidth="1"/>
    <col min="13572" max="13572" width="27.5703125" style="9" customWidth="1"/>
    <col min="13573" max="13573" width="9.28515625" style="9" bestFit="1" customWidth="1"/>
    <col min="13574" max="13574" width="12.5703125" style="9" customWidth="1"/>
    <col min="13575" max="13575" width="13.85546875" style="9" customWidth="1"/>
    <col min="13576" max="13580" width="9.140625" style="9" customWidth="1"/>
    <col min="13581" max="13581" width="30.7109375" style="9" customWidth="1"/>
    <col min="13582" max="13583" width="22.5703125" style="9" customWidth="1"/>
    <col min="13584" max="13822" width="9.140625" style="9" customWidth="1"/>
    <col min="13823" max="13823" width="28.42578125" style="9" customWidth="1"/>
    <col min="13824" max="13824" width="17" style="9"/>
    <col min="13825" max="13825" width="28.42578125" style="9" customWidth="1"/>
    <col min="13826" max="13826" width="19" style="9" customWidth="1"/>
    <col min="13827" max="13827" width="23.7109375" style="9" customWidth="1"/>
    <col min="13828" max="13828" width="27.5703125" style="9" customWidth="1"/>
    <col min="13829" max="13829" width="9.28515625" style="9" bestFit="1" customWidth="1"/>
    <col min="13830" max="13830" width="12.5703125" style="9" customWidth="1"/>
    <col min="13831" max="13831" width="13.85546875" style="9" customWidth="1"/>
    <col min="13832" max="13836" width="9.140625" style="9" customWidth="1"/>
    <col min="13837" max="13837" width="30.7109375" style="9" customWidth="1"/>
    <col min="13838" max="13839" width="22.5703125" style="9" customWidth="1"/>
    <col min="13840" max="14078" width="9.140625" style="9" customWidth="1"/>
    <col min="14079" max="14079" width="28.42578125" style="9" customWidth="1"/>
    <col min="14080" max="14080" width="17" style="9"/>
    <col min="14081" max="14081" width="28.42578125" style="9" customWidth="1"/>
    <col min="14082" max="14082" width="19" style="9" customWidth="1"/>
    <col min="14083" max="14083" width="23.7109375" style="9" customWidth="1"/>
    <col min="14084" max="14084" width="27.5703125" style="9" customWidth="1"/>
    <col min="14085" max="14085" width="9.28515625" style="9" bestFit="1" customWidth="1"/>
    <col min="14086" max="14086" width="12.5703125" style="9" customWidth="1"/>
    <col min="14087" max="14087" width="13.85546875" style="9" customWidth="1"/>
    <col min="14088" max="14092" width="9.140625" style="9" customWidth="1"/>
    <col min="14093" max="14093" width="30.7109375" style="9" customWidth="1"/>
    <col min="14094" max="14095" width="22.5703125" style="9" customWidth="1"/>
    <col min="14096" max="14334" width="9.140625" style="9" customWidth="1"/>
    <col min="14335" max="14335" width="28.42578125" style="9" customWidth="1"/>
    <col min="14336" max="14336" width="17" style="9"/>
    <col min="14337" max="14337" width="28.42578125" style="9" customWidth="1"/>
    <col min="14338" max="14338" width="19" style="9" customWidth="1"/>
    <col min="14339" max="14339" width="23.7109375" style="9" customWidth="1"/>
    <col min="14340" max="14340" width="27.5703125" style="9" customWidth="1"/>
    <col min="14341" max="14341" width="9.28515625" style="9" bestFit="1" customWidth="1"/>
    <col min="14342" max="14342" width="12.5703125" style="9" customWidth="1"/>
    <col min="14343" max="14343" width="13.85546875" style="9" customWidth="1"/>
    <col min="14344" max="14348" width="9.140625" style="9" customWidth="1"/>
    <col min="14349" max="14349" width="30.7109375" style="9" customWidth="1"/>
    <col min="14350" max="14351" width="22.5703125" style="9" customWidth="1"/>
    <col min="14352" max="14590" width="9.140625" style="9" customWidth="1"/>
    <col min="14591" max="14591" width="28.42578125" style="9" customWidth="1"/>
    <col min="14592" max="14592" width="17" style="9"/>
    <col min="14593" max="14593" width="28.42578125" style="9" customWidth="1"/>
    <col min="14594" max="14594" width="19" style="9" customWidth="1"/>
    <col min="14595" max="14595" width="23.7109375" style="9" customWidth="1"/>
    <col min="14596" max="14596" width="27.5703125" style="9" customWidth="1"/>
    <col min="14597" max="14597" width="9.28515625" style="9" bestFit="1" customWidth="1"/>
    <col min="14598" max="14598" width="12.5703125" style="9" customWidth="1"/>
    <col min="14599" max="14599" width="13.85546875" style="9" customWidth="1"/>
    <col min="14600" max="14604" width="9.140625" style="9" customWidth="1"/>
    <col min="14605" max="14605" width="30.7109375" style="9" customWidth="1"/>
    <col min="14606" max="14607" width="22.5703125" style="9" customWidth="1"/>
    <col min="14608" max="14846" width="9.140625" style="9" customWidth="1"/>
    <col min="14847" max="14847" width="28.42578125" style="9" customWidth="1"/>
    <col min="14848" max="14848" width="17" style="9"/>
    <col min="14849" max="14849" width="28.42578125" style="9" customWidth="1"/>
    <col min="14850" max="14850" width="19" style="9" customWidth="1"/>
    <col min="14851" max="14851" width="23.7109375" style="9" customWidth="1"/>
    <col min="14852" max="14852" width="27.5703125" style="9" customWidth="1"/>
    <col min="14853" max="14853" width="9.28515625" style="9" bestFit="1" customWidth="1"/>
    <col min="14854" max="14854" width="12.5703125" style="9" customWidth="1"/>
    <col min="14855" max="14855" width="13.85546875" style="9" customWidth="1"/>
    <col min="14856" max="14860" width="9.140625" style="9" customWidth="1"/>
    <col min="14861" max="14861" width="30.7109375" style="9" customWidth="1"/>
    <col min="14862" max="14863" width="22.5703125" style="9" customWidth="1"/>
    <col min="14864" max="15102" width="9.140625" style="9" customWidth="1"/>
    <col min="15103" max="15103" width="28.42578125" style="9" customWidth="1"/>
    <col min="15104" max="15104" width="17" style="9"/>
    <col min="15105" max="15105" width="28.42578125" style="9" customWidth="1"/>
    <col min="15106" max="15106" width="19" style="9" customWidth="1"/>
    <col min="15107" max="15107" width="23.7109375" style="9" customWidth="1"/>
    <col min="15108" max="15108" width="27.5703125" style="9" customWidth="1"/>
    <col min="15109" max="15109" width="9.28515625" style="9" bestFit="1" customWidth="1"/>
    <col min="15110" max="15110" width="12.5703125" style="9" customWidth="1"/>
    <col min="15111" max="15111" width="13.85546875" style="9" customWidth="1"/>
    <col min="15112" max="15116" width="9.140625" style="9" customWidth="1"/>
    <col min="15117" max="15117" width="30.7109375" style="9" customWidth="1"/>
    <col min="15118" max="15119" width="22.5703125" style="9" customWidth="1"/>
    <col min="15120" max="15358" width="9.140625" style="9" customWidth="1"/>
    <col min="15359" max="15359" width="28.42578125" style="9" customWidth="1"/>
    <col min="15360" max="15360" width="17" style="9"/>
    <col min="15361" max="15361" width="28.42578125" style="9" customWidth="1"/>
    <col min="15362" max="15362" width="19" style="9" customWidth="1"/>
    <col min="15363" max="15363" width="23.7109375" style="9" customWidth="1"/>
    <col min="15364" max="15364" width="27.5703125" style="9" customWidth="1"/>
    <col min="15365" max="15365" width="9.28515625" style="9" bestFit="1" customWidth="1"/>
    <col min="15366" max="15366" width="12.5703125" style="9" customWidth="1"/>
    <col min="15367" max="15367" width="13.85546875" style="9" customWidth="1"/>
    <col min="15368" max="15372" width="9.140625" style="9" customWidth="1"/>
    <col min="15373" max="15373" width="30.7109375" style="9" customWidth="1"/>
    <col min="15374" max="15375" width="22.5703125" style="9" customWidth="1"/>
    <col min="15376" max="15614" width="9.140625" style="9" customWidth="1"/>
    <col min="15615" max="15615" width="28.42578125" style="9" customWidth="1"/>
    <col min="15616" max="15616" width="17" style="9"/>
    <col min="15617" max="15617" width="28.42578125" style="9" customWidth="1"/>
    <col min="15618" max="15618" width="19" style="9" customWidth="1"/>
    <col min="15619" max="15619" width="23.7109375" style="9" customWidth="1"/>
    <col min="15620" max="15620" width="27.5703125" style="9" customWidth="1"/>
    <col min="15621" max="15621" width="9.28515625" style="9" bestFit="1" customWidth="1"/>
    <col min="15622" max="15622" width="12.5703125" style="9" customWidth="1"/>
    <col min="15623" max="15623" width="13.85546875" style="9" customWidth="1"/>
    <col min="15624" max="15628" width="9.140625" style="9" customWidth="1"/>
    <col min="15629" max="15629" width="30.7109375" style="9" customWidth="1"/>
    <col min="15630" max="15631" width="22.5703125" style="9" customWidth="1"/>
    <col min="15632" max="15870" width="9.140625" style="9" customWidth="1"/>
    <col min="15871" max="15871" width="28.42578125" style="9" customWidth="1"/>
    <col min="15872" max="15872" width="17" style="9"/>
    <col min="15873" max="15873" width="28.42578125" style="9" customWidth="1"/>
    <col min="15874" max="15874" width="19" style="9" customWidth="1"/>
    <col min="15875" max="15875" width="23.7109375" style="9" customWidth="1"/>
    <col min="15876" max="15876" width="27.5703125" style="9" customWidth="1"/>
    <col min="15877" max="15877" width="9.28515625" style="9" bestFit="1" customWidth="1"/>
    <col min="15878" max="15878" width="12.5703125" style="9" customWidth="1"/>
    <col min="15879" max="15879" width="13.85546875" style="9" customWidth="1"/>
    <col min="15880" max="15884" width="9.140625" style="9" customWidth="1"/>
    <col min="15885" max="15885" width="30.7109375" style="9" customWidth="1"/>
    <col min="15886" max="15887" width="22.5703125" style="9" customWidth="1"/>
    <col min="15888" max="16126" width="9.140625" style="9" customWidth="1"/>
    <col min="16127" max="16127" width="28.42578125" style="9" customWidth="1"/>
    <col min="16128" max="16128" width="17" style="9"/>
    <col min="16129" max="16129" width="28.42578125" style="9" customWidth="1"/>
    <col min="16130" max="16130" width="19" style="9" customWidth="1"/>
    <col min="16131" max="16131" width="23.7109375" style="9" customWidth="1"/>
    <col min="16132" max="16132" width="27.5703125" style="9" customWidth="1"/>
    <col min="16133" max="16133" width="9.28515625" style="9" bestFit="1" customWidth="1"/>
    <col min="16134" max="16134" width="12.5703125" style="9" customWidth="1"/>
    <col min="16135" max="16135" width="13.85546875" style="9" customWidth="1"/>
    <col min="16136" max="16140" width="9.140625" style="9" customWidth="1"/>
    <col min="16141" max="16141" width="30.7109375" style="9" customWidth="1"/>
    <col min="16142" max="16143" width="22.5703125" style="9" customWidth="1"/>
    <col min="16144" max="16382" width="9.140625" style="9" customWidth="1"/>
    <col min="16383" max="16383" width="28.42578125" style="9" customWidth="1"/>
    <col min="16384" max="16384" width="17" style="9"/>
  </cols>
  <sheetData>
    <row r="1" spans="1:7">
      <c r="A1" s="35"/>
      <c r="B1" s="35"/>
      <c r="C1" s="72"/>
      <c r="D1" s="298" t="s">
        <v>36</v>
      </c>
    </row>
    <row r="2" spans="1:7">
      <c r="A2" s="35"/>
      <c r="B2" s="35"/>
      <c r="C2" s="72"/>
      <c r="D2" s="197" t="s">
        <v>249</v>
      </c>
    </row>
    <row r="3" spans="1:7" ht="49.5" customHeight="1"/>
    <row r="4" spans="1:7" ht="18.75" customHeight="1">
      <c r="A4" s="361" t="s">
        <v>9</v>
      </c>
      <c r="B4" s="361"/>
      <c r="C4" s="361"/>
      <c r="D4" s="361"/>
    </row>
    <row r="5" spans="1:7" ht="3.75" customHeight="1">
      <c r="A5" s="70"/>
      <c r="B5" s="70"/>
      <c r="C5" s="70"/>
      <c r="D5" s="70"/>
    </row>
    <row r="6" spans="1:7" ht="97.5" customHeight="1">
      <c r="A6" s="333" t="s">
        <v>241</v>
      </c>
      <c r="B6" s="333"/>
      <c r="C6" s="333"/>
      <c r="D6" s="333"/>
    </row>
    <row r="7" spans="1:7" ht="50.25" customHeight="1"/>
    <row r="8" spans="1:7">
      <c r="D8" s="62" t="s">
        <v>1</v>
      </c>
    </row>
    <row r="9" spans="1:7" ht="19.5" customHeight="1">
      <c r="A9" s="353" t="s">
        <v>30</v>
      </c>
      <c r="B9" s="355" t="s">
        <v>4</v>
      </c>
      <c r="C9" s="357" t="s">
        <v>63</v>
      </c>
      <c r="D9" s="358"/>
    </row>
    <row r="10" spans="1:7" ht="81" customHeight="1">
      <c r="A10" s="354"/>
      <c r="B10" s="356"/>
      <c r="C10" s="98" t="s">
        <v>72</v>
      </c>
      <c r="D10" s="98" t="s">
        <v>115</v>
      </c>
    </row>
    <row r="11" spans="1:7" ht="4.5" customHeight="1">
      <c r="A11" s="28"/>
      <c r="B11" s="30"/>
      <c r="C11" s="30"/>
      <c r="D11" s="51"/>
    </row>
    <row r="12" spans="1:7">
      <c r="A12" s="87" t="s">
        <v>59</v>
      </c>
      <c r="B12" s="99">
        <f t="shared" ref="B12:B14" si="0">C12+D12</f>
        <v>1277.03072</v>
      </c>
      <c r="C12" s="74">
        <v>1021.7833000000001</v>
      </c>
      <c r="D12" s="99">
        <v>255.24742000000001</v>
      </c>
    </row>
    <row r="13" spans="1:7">
      <c r="A13" s="73" t="s">
        <v>61</v>
      </c>
      <c r="B13" s="99">
        <f t="shared" si="0"/>
        <v>1045.6287199999999</v>
      </c>
      <c r="C13" s="74">
        <v>836.63293999999996</v>
      </c>
      <c r="D13" s="99">
        <v>208.99578</v>
      </c>
    </row>
    <row r="14" spans="1:7">
      <c r="A14" s="73" t="s">
        <v>60</v>
      </c>
      <c r="B14" s="99">
        <f t="shared" si="0"/>
        <v>586.01086999999995</v>
      </c>
      <c r="C14" s="74">
        <v>468.88376</v>
      </c>
      <c r="D14" s="99">
        <v>117.12711</v>
      </c>
    </row>
    <row r="15" spans="1:7" ht="24" customHeight="1">
      <c r="A15" s="75" t="s">
        <v>4</v>
      </c>
      <c r="B15" s="76">
        <f>SUM(B12:B14)</f>
        <v>2908.67031</v>
      </c>
      <c r="C15" s="76">
        <f>SUM(C12:C14)</f>
        <v>2327.3000000000002</v>
      </c>
      <c r="D15" s="76">
        <f>SUM(D12:E14)</f>
        <v>581.37031000000002</v>
      </c>
      <c r="E15" s="59"/>
      <c r="F15" s="53"/>
      <c r="G15" s="53"/>
    </row>
    <row r="16" spans="1:7" ht="48" customHeight="1">
      <c r="D16" s="54"/>
      <c r="F16" s="55"/>
      <c r="G16" s="55"/>
    </row>
    <row r="17" spans="1:15">
      <c r="A17" s="404"/>
      <c r="B17" s="404"/>
      <c r="C17" s="404"/>
      <c r="D17" s="404"/>
      <c r="M17" s="56"/>
      <c r="N17" s="57"/>
      <c r="O17" s="57"/>
    </row>
    <row r="18" spans="1:15">
      <c r="A18" s="71"/>
      <c r="B18" s="71"/>
      <c r="C18" s="71"/>
      <c r="D18" s="71"/>
      <c r="M18" s="56"/>
      <c r="N18" s="58"/>
      <c r="O18" s="57"/>
    </row>
    <row r="19" spans="1:15">
      <c r="A19" s="71"/>
      <c r="B19" s="71"/>
      <c r="C19" s="71"/>
      <c r="D19" s="71"/>
    </row>
    <row r="20" spans="1:15">
      <c r="B20" s="71"/>
      <c r="C20" s="71"/>
      <c r="D20" s="59"/>
    </row>
    <row r="21" spans="1:15">
      <c r="D21" s="54"/>
    </row>
  </sheetData>
  <customSheetViews>
    <customSheetView guid="{11E27D0E-EAA3-4BB5-8F76-4BBAB6497F9E}" scale="110" showPageBreaks="1" printArea="1" view="pageBreakPreview">
      <selection activeCell="F3" sqref="F3"/>
      <pageMargins left="0.98425196850393704" right="0.78740157480314965" top="0.98425196850393704" bottom="0.6692913385826772" header="0.31496062992125984" footer="0.31496062992125984"/>
      <pageSetup paperSize="9" orientation="portrait" r:id="rId1"/>
    </customSheetView>
    <customSheetView guid="{8A956A1D-DA7C-41CC-A5EF-8716F2348DE0}" scale="110" showPageBreaks="1" printArea="1" view="pageBreakPreview">
      <selection activeCell="F3" sqref="F3"/>
      <pageMargins left="0.98425196850393704" right="0.78740157480314965" top="0.98425196850393704" bottom="0.6692913385826772" header="0.31496062992125984" footer="0.31496062992125984"/>
      <pageSetup paperSize="9" orientation="portrait" r:id="rId2"/>
    </customSheetView>
    <customSheetView guid="{E7448637-9F0C-4632-88F1-91BA32E2C8B2}" scale="110" showPageBreaks="1" printArea="1" view="pageBreakPreview">
      <selection activeCell="F3" sqref="F3"/>
      <pageMargins left="0.98425196850393704" right="0.78740157480314965" top="0.98425196850393704" bottom="0.6692913385826772" header="0.31496062992125984" footer="0.31496062992125984"/>
      <pageSetup paperSize="9" orientation="portrait" r:id="rId3"/>
    </customSheetView>
    <customSheetView guid="{641C36C7-4804-495E-88A7-4D822050C964}" scale="110" showPageBreaks="1" printArea="1" view="pageBreakPreview">
      <selection activeCell="D2" sqref="D2"/>
      <pageMargins left="0.98425196850393704" right="0.78740157480314965" top="0.98425196850393704" bottom="0.6692913385826772" header="0.31496062992125984" footer="0.31496062992125984"/>
      <pageSetup paperSize="9" orientation="portrait" r:id="rId4"/>
    </customSheetView>
  </customSheetViews>
  <mergeCells count="6">
    <mergeCell ref="A17:D17"/>
    <mergeCell ref="A4:D4"/>
    <mergeCell ref="A6:D6"/>
    <mergeCell ref="A9:A10"/>
    <mergeCell ref="B9:B10"/>
    <mergeCell ref="C9:D9"/>
  </mergeCells>
  <pageMargins left="0.98425196850393704" right="0.78740157480314965" top="0.98425196850393704" bottom="0.6692913385826772" header="0.31496062992125984" footer="0.31496062992125984"/>
  <pageSetup paperSize="9" orientation="portrait" r:id="rId5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75"/>
  <sheetViews>
    <sheetView topLeftCell="A10" zoomScaleNormal="100" workbookViewId="0">
      <selection activeCell="L13" sqref="L13"/>
    </sheetView>
  </sheetViews>
  <sheetFormatPr defaultRowHeight="18"/>
  <cols>
    <col min="1" max="1" width="27.42578125" style="82" customWidth="1"/>
    <col min="2" max="3" width="17.42578125" style="82" customWidth="1"/>
    <col min="4" max="4" width="22" style="86" customWidth="1"/>
    <col min="5" max="255" width="9.140625" style="82"/>
    <col min="256" max="256" width="31.28515625" style="82" customWidth="1"/>
    <col min="257" max="257" width="17.28515625" style="82" customWidth="1"/>
    <col min="258" max="258" width="17.42578125" style="82" customWidth="1"/>
    <col min="259" max="259" width="19.85546875" style="82" customWidth="1"/>
    <col min="260" max="260" width="2.7109375" style="82" customWidth="1"/>
    <col min="261" max="511" width="9.140625" style="82"/>
    <col min="512" max="512" width="31.28515625" style="82" customWidth="1"/>
    <col min="513" max="513" width="17.28515625" style="82" customWidth="1"/>
    <col min="514" max="514" width="17.42578125" style="82" customWidth="1"/>
    <col min="515" max="515" width="19.85546875" style="82" customWidth="1"/>
    <col min="516" max="516" width="2.7109375" style="82" customWidth="1"/>
    <col min="517" max="767" width="9.140625" style="82"/>
    <col min="768" max="768" width="31.28515625" style="82" customWidth="1"/>
    <col min="769" max="769" width="17.28515625" style="82" customWidth="1"/>
    <col min="770" max="770" width="17.42578125" style="82" customWidth="1"/>
    <col min="771" max="771" width="19.85546875" style="82" customWidth="1"/>
    <col min="772" max="772" width="2.7109375" style="82" customWidth="1"/>
    <col min="773" max="1023" width="9.140625" style="82"/>
    <col min="1024" max="1024" width="31.28515625" style="82" customWidth="1"/>
    <col min="1025" max="1025" width="17.28515625" style="82" customWidth="1"/>
    <col min="1026" max="1026" width="17.42578125" style="82" customWidth="1"/>
    <col min="1027" max="1027" width="19.85546875" style="82" customWidth="1"/>
    <col min="1028" max="1028" width="2.7109375" style="82" customWidth="1"/>
    <col min="1029" max="1279" width="9.140625" style="82"/>
    <col min="1280" max="1280" width="31.28515625" style="82" customWidth="1"/>
    <col min="1281" max="1281" width="17.28515625" style="82" customWidth="1"/>
    <col min="1282" max="1282" width="17.42578125" style="82" customWidth="1"/>
    <col min="1283" max="1283" width="19.85546875" style="82" customWidth="1"/>
    <col min="1284" max="1284" width="2.7109375" style="82" customWidth="1"/>
    <col min="1285" max="1535" width="9.140625" style="82"/>
    <col min="1536" max="1536" width="31.28515625" style="82" customWidth="1"/>
    <col min="1537" max="1537" width="17.28515625" style="82" customWidth="1"/>
    <col min="1538" max="1538" width="17.42578125" style="82" customWidth="1"/>
    <col min="1539" max="1539" width="19.85546875" style="82" customWidth="1"/>
    <col min="1540" max="1540" width="2.7109375" style="82" customWidth="1"/>
    <col min="1541" max="1791" width="9.140625" style="82"/>
    <col min="1792" max="1792" width="31.28515625" style="82" customWidth="1"/>
    <col min="1793" max="1793" width="17.28515625" style="82" customWidth="1"/>
    <col min="1794" max="1794" width="17.42578125" style="82" customWidth="1"/>
    <col min="1795" max="1795" width="19.85546875" style="82" customWidth="1"/>
    <col min="1796" max="1796" width="2.7109375" style="82" customWidth="1"/>
    <col min="1797" max="2047" width="9.140625" style="82"/>
    <col min="2048" max="2048" width="31.28515625" style="82" customWidth="1"/>
    <col min="2049" max="2049" width="17.28515625" style="82" customWidth="1"/>
    <col min="2050" max="2050" width="17.42578125" style="82" customWidth="1"/>
    <col min="2051" max="2051" width="19.85546875" style="82" customWidth="1"/>
    <col min="2052" max="2052" width="2.7109375" style="82" customWidth="1"/>
    <col min="2053" max="2303" width="9.140625" style="82"/>
    <col min="2304" max="2304" width="31.28515625" style="82" customWidth="1"/>
    <col min="2305" max="2305" width="17.28515625" style="82" customWidth="1"/>
    <col min="2306" max="2306" width="17.42578125" style="82" customWidth="1"/>
    <col min="2307" max="2307" width="19.85546875" style="82" customWidth="1"/>
    <col min="2308" max="2308" width="2.7109375" style="82" customWidth="1"/>
    <col min="2309" max="2559" width="9.140625" style="82"/>
    <col min="2560" max="2560" width="31.28515625" style="82" customWidth="1"/>
    <col min="2561" max="2561" width="17.28515625" style="82" customWidth="1"/>
    <col min="2562" max="2562" width="17.42578125" style="82" customWidth="1"/>
    <col min="2563" max="2563" width="19.85546875" style="82" customWidth="1"/>
    <col min="2564" max="2564" width="2.7109375" style="82" customWidth="1"/>
    <col min="2565" max="2815" width="9.140625" style="82"/>
    <col min="2816" max="2816" width="31.28515625" style="82" customWidth="1"/>
    <col min="2817" max="2817" width="17.28515625" style="82" customWidth="1"/>
    <col min="2818" max="2818" width="17.42578125" style="82" customWidth="1"/>
    <col min="2819" max="2819" width="19.85546875" style="82" customWidth="1"/>
    <col min="2820" max="2820" width="2.7109375" style="82" customWidth="1"/>
    <col min="2821" max="3071" width="9.140625" style="82"/>
    <col min="3072" max="3072" width="31.28515625" style="82" customWidth="1"/>
    <col min="3073" max="3073" width="17.28515625" style="82" customWidth="1"/>
    <col min="3074" max="3074" width="17.42578125" style="82" customWidth="1"/>
    <col min="3075" max="3075" width="19.85546875" style="82" customWidth="1"/>
    <col min="3076" max="3076" width="2.7109375" style="82" customWidth="1"/>
    <col min="3077" max="3327" width="9.140625" style="82"/>
    <col min="3328" max="3328" width="31.28515625" style="82" customWidth="1"/>
    <col min="3329" max="3329" width="17.28515625" style="82" customWidth="1"/>
    <col min="3330" max="3330" width="17.42578125" style="82" customWidth="1"/>
    <col min="3331" max="3331" width="19.85546875" style="82" customWidth="1"/>
    <col min="3332" max="3332" width="2.7109375" style="82" customWidth="1"/>
    <col min="3333" max="3583" width="9.140625" style="82"/>
    <col min="3584" max="3584" width="31.28515625" style="82" customWidth="1"/>
    <col min="3585" max="3585" width="17.28515625" style="82" customWidth="1"/>
    <col min="3586" max="3586" width="17.42578125" style="82" customWidth="1"/>
    <col min="3587" max="3587" width="19.85546875" style="82" customWidth="1"/>
    <col min="3588" max="3588" width="2.7109375" style="82" customWidth="1"/>
    <col min="3589" max="3839" width="9.140625" style="82"/>
    <col min="3840" max="3840" width="31.28515625" style="82" customWidth="1"/>
    <col min="3841" max="3841" width="17.28515625" style="82" customWidth="1"/>
    <col min="3842" max="3842" width="17.42578125" style="82" customWidth="1"/>
    <col min="3843" max="3843" width="19.85546875" style="82" customWidth="1"/>
    <col min="3844" max="3844" width="2.7109375" style="82" customWidth="1"/>
    <col min="3845" max="4095" width="9.140625" style="82"/>
    <col min="4096" max="4096" width="31.28515625" style="82" customWidth="1"/>
    <col min="4097" max="4097" width="17.28515625" style="82" customWidth="1"/>
    <col min="4098" max="4098" width="17.42578125" style="82" customWidth="1"/>
    <col min="4099" max="4099" width="19.85546875" style="82" customWidth="1"/>
    <col min="4100" max="4100" width="2.7109375" style="82" customWidth="1"/>
    <col min="4101" max="4351" width="9.140625" style="82"/>
    <col min="4352" max="4352" width="31.28515625" style="82" customWidth="1"/>
    <col min="4353" max="4353" width="17.28515625" style="82" customWidth="1"/>
    <col min="4354" max="4354" width="17.42578125" style="82" customWidth="1"/>
    <col min="4355" max="4355" width="19.85546875" style="82" customWidth="1"/>
    <col min="4356" max="4356" width="2.7109375" style="82" customWidth="1"/>
    <col min="4357" max="4607" width="9.140625" style="82"/>
    <col min="4608" max="4608" width="31.28515625" style="82" customWidth="1"/>
    <col min="4609" max="4609" width="17.28515625" style="82" customWidth="1"/>
    <col min="4610" max="4610" width="17.42578125" style="82" customWidth="1"/>
    <col min="4611" max="4611" width="19.85546875" style="82" customWidth="1"/>
    <col min="4612" max="4612" width="2.7109375" style="82" customWidth="1"/>
    <col min="4613" max="4863" width="9.140625" style="82"/>
    <col min="4864" max="4864" width="31.28515625" style="82" customWidth="1"/>
    <col min="4865" max="4865" width="17.28515625" style="82" customWidth="1"/>
    <col min="4866" max="4866" width="17.42578125" style="82" customWidth="1"/>
    <col min="4867" max="4867" width="19.85546875" style="82" customWidth="1"/>
    <col min="4868" max="4868" width="2.7109375" style="82" customWidth="1"/>
    <col min="4869" max="5119" width="9.140625" style="82"/>
    <col min="5120" max="5120" width="31.28515625" style="82" customWidth="1"/>
    <col min="5121" max="5121" width="17.28515625" style="82" customWidth="1"/>
    <col min="5122" max="5122" width="17.42578125" style="82" customWidth="1"/>
    <col min="5123" max="5123" width="19.85546875" style="82" customWidth="1"/>
    <col min="5124" max="5124" width="2.7109375" style="82" customWidth="1"/>
    <col min="5125" max="5375" width="9.140625" style="82"/>
    <col min="5376" max="5376" width="31.28515625" style="82" customWidth="1"/>
    <col min="5377" max="5377" width="17.28515625" style="82" customWidth="1"/>
    <col min="5378" max="5378" width="17.42578125" style="82" customWidth="1"/>
    <col min="5379" max="5379" width="19.85546875" style="82" customWidth="1"/>
    <col min="5380" max="5380" width="2.7109375" style="82" customWidth="1"/>
    <col min="5381" max="5631" width="9.140625" style="82"/>
    <col min="5632" max="5632" width="31.28515625" style="82" customWidth="1"/>
    <col min="5633" max="5633" width="17.28515625" style="82" customWidth="1"/>
    <col min="5634" max="5634" width="17.42578125" style="82" customWidth="1"/>
    <col min="5635" max="5635" width="19.85546875" style="82" customWidth="1"/>
    <col min="5636" max="5636" width="2.7109375" style="82" customWidth="1"/>
    <col min="5637" max="5887" width="9.140625" style="82"/>
    <col min="5888" max="5888" width="31.28515625" style="82" customWidth="1"/>
    <col min="5889" max="5889" width="17.28515625" style="82" customWidth="1"/>
    <col min="5890" max="5890" width="17.42578125" style="82" customWidth="1"/>
    <col min="5891" max="5891" width="19.85546875" style="82" customWidth="1"/>
    <col min="5892" max="5892" width="2.7109375" style="82" customWidth="1"/>
    <col min="5893" max="6143" width="9.140625" style="82"/>
    <col min="6144" max="6144" width="31.28515625" style="82" customWidth="1"/>
    <col min="6145" max="6145" width="17.28515625" style="82" customWidth="1"/>
    <col min="6146" max="6146" width="17.42578125" style="82" customWidth="1"/>
    <col min="6147" max="6147" width="19.85546875" style="82" customWidth="1"/>
    <col min="6148" max="6148" width="2.7109375" style="82" customWidth="1"/>
    <col min="6149" max="6399" width="9.140625" style="82"/>
    <col min="6400" max="6400" width="31.28515625" style="82" customWidth="1"/>
    <col min="6401" max="6401" width="17.28515625" style="82" customWidth="1"/>
    <col min="6402" max="6402" width="17.42578125" style="82" customWidth="1"/>
    <col min="6403" max="6403" width="19.85546875" style="82" customWidth="1"/>
    <col min="6404" max="6404" width="2.7109375" style="82" customWidth="1"/>
    <col min="6405" max="6655" width="9.140625" style="82"/>
    <col min="6656" max="6656" width="31.28515625" style="82" customWidth="1"/>
    <col min="6657" max="6657" width="17.28515625" style="82" customWidth="1"/>
    <col min="6658" max="6658" width="17.42578125" style="82" customWidth="1"/>
    <col min="6659" max="6659" width="19.85546875" style="82" customWidth="1"/>
    <col min="6660" max="6660" width="2.7109375" style="82" customWidth="1"/>
    <col min="6661" max="6911" width="9.140625" style="82"/>
    <col min="6912" max="6912" width="31.28515625" style="82" customWidth="1"/>
    <col min="6913" max="6913" width="17.28515625" style="82" customWidth="1"/>
    <col min="6914" max="6914" width="17.42578125" style="82" customWidth="1"/>
    <col min="6915" max="6915" width="19.85546875" style="82" customWidth="1"/>
    <col min="6916" max="6916" width="2.7109375" style="82" customWidth="1"/>
    <col min="6917" max="7167" width="9.140625" style="82"/>
    <col min="7168" max="7168" width="31.28515625" style="82" customWidth="1"/>
    <col min="7169" max="7169" width="17.28515625" style="82" customWidth="1"/>
    <col min="7170" max="7170" width="17.42578125" style="82" customWidth="1"/>
    <col min="7171" max="7171" width="19.85546875" style="82" customWidth="1"/>
    <col min="7172" max="7172" width="2.7109375" style="82" customWidth="1"/>
    <col min="7173" max="7423" width="9.140625" style="82"/>
    <col min="7424" max="7424" width="31.28515625" style="82" customWidth="1"/>
    <col min="7425" max="7425" width="17.28515625" style="82" customWidth="1"/>
    <col min="7426" max="7426" width="17.42578125" style="82" customWidth="1"/>
    <col min="7427" max="7427" width="19.85546875" style="82" customWidth="1"/>
    <col min="7428" max="7428" width="2.7109375" style="82" customWidth="1"/>
    <col min="7429" max="7679" width="9.140625" style="82"/>
    <col min="7680" max="7680" width="31.28515625" style="82" customWidth="1"/>
    <col min="7681" max="7681" width="17.28515625" style="82" customWidth="1"/>
    <col min="7682" max="7682" width="17.42578125" style="82" customWidth="1"/>
    <col min="7683" max="7683" width="19.85546875" style="82" customWidth="1"/>
    <col min="7684" max="7684" width="2.7109375" style="82" customWidth="1"/>
    <col min="7685" max="7935" width="9.140625" style="82"/>
    <col min="7936" max="7936" width="31.28515625" style="82" customWidth="1"/>
    <col min="7937" max="7937" width="17.28515625" style="82" customWidth="1"/>
    <col min="7938" max="7938" width="17.42578125" style="82" customWidth="1"/>
    <col min="7939" max="7939" width="19.85546875" style="82" customWidth="1"/>
    <col min="7940" max="7940" width="2.7109375" style="82" customWidth="1"/>
    <col min="7941" max="8191" width="9.140625" style="82"/>
    <col min="8192" max="8192" width="31.28515625" style="82" customWidth="1"/>
    <col min="8193" max="8193" width="17.28515625" style="82" customWidth="1"/>
    <col min="8194" max="8194" width="17.42578125" style="82" customWidth="1"/>
    <col min="8195" max="8195" width="19.85546875" style="82" customWidth="1"/>
    <col min="8196" max="8196" width="2.7109375" style="82" customWidth="1"/>
    <col min="8197" max="8447" width="9.140625" style="82"/>
    <col min="8448" max="8448" width="31.28515625" style="82" customWidth="1"/>
    <col min="8449" max="8449" width="17.28515625" style="82" customWidth="1"/>
    <col min="8450" max="8450" width="17.42578125" style="82" customWidth="1"/>
    <col min="8451" max="8451" width="19.85546875" style="82" customWidth="1"/>
    <col min="8452" max="8452" width="2.7109375" style="82" customWidth="1"/>
    <col min="8453" max="8703" width="9.140625" style="82"/>
    <col min="8704" max="8704" width="31.28515625" style="82" customWidth="1"/>
    <col min="8705" max="8705" width="17.28515625" style="82" customWidth="1"/>
    <col min="8706" max="8706" width="17.42578125" style="82" customWidth="1"/>
    <col min="8707" max="8707" width="19.85546875" style="82" customWidth="1"/>
    <col min="8708" max="8708" width="2.7109375" style="82" customWidth="1"/>
    <col min="8709" max="8959" width="9.140625" style="82"/>
    <col min="8960" max="8960" width="31.28515625" style="82" customWidth="1"/>
    <col min="8961" max="8961" width="17.28515625" style="82" customWidth="1"/>
    <col min="8962" max="8962" width="17.42578125" style="82" customWidth="1"/>
    <col min="8963" max="8963" width="19.85546875" style="82" customWidth="1"/>
    <col min="8964" max="8964" width="2.7109375" style="82" customWidth="1"/>
    <col min="8965" max="9215" width="9.140625" style="82"/>
    <col min="9216" max="9216" width="31.28515625" style="82" customWidth="1"/>
    <col min="9217" max="9217" width="17.28515625" style="82" customWidth="1"/>
    <col min="9218" max="9218" width="17.42578125" style="82" customWidth="1"/>
    <col min="9219" max="9219" width="19.85546875" style="82" customWidth="1"/>
    <col min="9220" max="9220" width="2.7109375" style="82" customWidth="1"/>
    <col min="9221" max="9471" width="9.140625" style="82"/>
    <col min="9472" max="9472" width="31.28515625" style="82" customWidth="1"/>
    <col min="9473" max="9473" width="17.28515625" style="82" customWidth="1"/>
    <col min="9474" max="9474" width="17.42578125" style="82" customWidth="1"/>
    <col min="9475" max="9475" width="19.85546875" style="82" customWidth="1"/>
    <col min="9476" max="9476" width="2.7109375" style="82" customWidth="1"/>
    <col min="9477" max="9727" width="9.140625" style="82"/>
    <col min="9728" max="9728" width="31.28515625" style="82" customWidth="1"/>
    <col min="9729" max="9729" width="17.28515625" style="82" customWidth="1"/>
    <col min="9730" max="9730" width="17.42578125" style="82" customWidth="1"/>
    <col min="9731" max="9731" width="19.85546875" style="82" customWidth="1"/>
    <col min="9732" max="9732" width="2.7109375" style="82" customWidth="1"/>
    <col min="9733" max="9983" width="9.140625" style="82"/>
    <col min="9984" max="9984" width="31.28515625" style="82" customWidth="1"/>
    <col min="9985" max="9985" width="17.28515625" style="82" customWidth="1"/>
    <col min="9986" max="9986" width="17.42578125" style="82" customWidth="1"/>
    <col min="9987" max="9987" width="19.85546875" style="82" customWidth="1"/>
    <col min="9988" max="9988" width="2.7109375" style="82" customWidth="1"/>
    <col min="9989" max="10239" width="9.140625" style="82"/>
    <col min="10240" max="10240" width="31.28515625" style="82" customWidth="1"/>
    <col min="10241" max="10241" width="17.28515625" style="82" customWidth="1"/>
    <col min="10242" max="10242" width="17.42578125" style="82" customWidth="1"/>
    <col min="10243" max="10243" width="19.85546875" style="82" customWidth="1"/>
    <col min="10244" max="10244" width="2.7109375" style="82" customWidth="1"/>
    <col min="10245" max="10495" width="9.140625" style="82"/>
    <col min="10496" max="10496" width="31.28515625" style="82" customWidth="1"/>
    <col min="10497" max="10497" width="17.28515625" style="82" customWidth="1"/>
    <col min="10498" max="10498" width="17.42578125" style="82" customWidth="1"/>
    <col min="10499" max="10499" width="19.85546875" style="82" customWidth="1"/>
    <col min="10500" max="10500" width="2.7109375" style="82" customWidth="1"/>
    <col min="10501" max="10751" width="9.140625" style="82"/>
    <col min="10752" max="10752" width="31.28515625" style="82" customWidth="1"/>
    <col min="10753" max="10753" width="17.28515625" style="82" customWidth="1"/>
    <col min="10754" max="10754" width="17.42578125" style="82" customWidth="1"/>
    <col min="10755" max="10755" width="19.85546875" style="82" customWidth="1"/>
    <col min="10756" max="10756" width="2.7109375" style="82" customWidth="1"/>
    <col min="10757" max="11007" width="9.140625" style="82"/>
    <col min="11008" max="11008" width="31.28515625" style="82" customWidth="1"/>
    <col min="11009" max="11009" width="17.28515625" style="82" customWidth="1"/>
    <col min="11010" max="11010" width="17.42578125" style="82" customWidth="1"/>
    <col min="11011" max="11011" width="19.85546875" style="82" customWidth="1"/>
    <col min="11012" max="11012" width="2.7109375" style="82" customWidth="1"/>
    <col min="11013" max="11263" width="9.140625" style="82"/>
    <col min="11264" max="11264" width="31.28515625" style="82" customWidth="1"/>
    <col min="11265" max="11265" width="17.28515625" style="82" customWidth="1"/>
    <col min="11266" max="11266" width="17.42578125" style="82" customWidth="1"/>
    <col min="11267" max="11267" width="19.85546875" style="82" customWidth="1"/>
    <col min="11268" max="11268" width="2.7109375" style="82" customWidth="1"/>
    <col min="11269" max="11519" width="9.140625" style="82"/>
    <col min="11520" max="11520" width="31.28515625" style="82" customWidth="1"/>
    <col min="11521" max="11521" width="17.28515625" style="82" customWidth="1"/>
    <col min="11522" max="11522" width="17.42578125" style="82" customWidth="1"/>
    <col min="11523" max="11523" width="19.85546875" style="82" customWidth="1"/>
    <col min="11524" max="11524" width="2.7109375" style="82" customWidth="1"/>
    <col min="11525" max="11775" width="9.140625" style="82"/>
    <col min="11776" max="11776" width="31.28515625" style="82" customWidth="1"/>
    <col min="11777" max="11777" width="17.28515625" style="82" customWidth="1"/>
    <col min="11778" max="11778" width="17.42578125" style="82" customWidth="1"/>
    <col min="11779" max="11779" width="19.85546875" style="82" customWidth="1"/>
    <col min="11780" max="11780" width="2.7109375" style="82" customWidth="1"/>
    <col min="11781" max="12031" width="9.140625" style="82"/>
    <col min="12032" max="12032" width="31.28515625" style="82" customWidth="1"/>
    <col min="12033" max="12033" width="17.28515625" style="82" customWidth="1"/>
    <col min="12034" max="12034" width="17.42578125" style="82" customWidth="1"/>
    <col min="12035" max="12035" width="19.85546875" style="82" customWidth="1"/>
    <col min="12036" max="12036" width="2.7109375" style="82" customWidth="1"/>
    <col min="12037" max="12287" width="9.140625" style="82"/>
    <col min="12288" max="12288" width="31.28515625" style="82" customWidth="1"/>
    <col min="12289" max="12289" width="17.28515625" style="82" customWidth="1"/>
    <col min="12290" max="12290" width="17.42578125" style="82" customWidth="1"/>
    <col min="12291" max="12291" width="19.85546875" style="82" customWidth="1"/>
    <col min="12292" max="12292" width="2.7109375" style="82" customWidth="1"/>
    <col min="12293" max="12543" width="9.140625" style="82"/>
    <col min="12544" max="12544" width="31.28515625" style="82" customWidth="1"/>
    <col min="12545" max="12545" width="17.28515625" style="82" customWidth="1"/>
    <col min="12546" max="12546" width="17.42578125" style="82" customWidth="1"/>
    <col min="12547" max="12547" width="19.85546875" style="82" customWidth="1"/>
    <col min="12548" max="12548" width="2.7109375" style="82" customWidth="1"/>
    <col min="12549" max="12799" width="9.140625" style="82"/>
    <col min="12800" max="12800" width="31.28515625" style="82" customWidth="1"/>
    <col min="12801" max="12801" width="17.28515625" style="82" customWidth="1"/>
    <col min="12802" max="12802" width="17.42578125" style="82" customWidth="1"/>
    <col min="12803" max="12803" width="19.85546875" style="82" customWidth="1"/>
    <col min="12804" max="12804" width="2.7109375" style="82" customWidth="1"/>
    <col min="12805" max="13055" width="9.140625" style="82"/>
    <col min="13056" max="13056" width="31.28515625" style="82" customWidth="1"/>
    <col min="13057" max="13057" width="17.28515625" style="82" customWidth="1"/>
    <col min="13058" max="13058" width="17.42578125" style="82" customWidth="1"/>
    <col min="13059" max="13059" width="19.85546875" style="82" customWidth="1"/>
    <col min="13060" max="13060" width="2.7109375" style="82" customWidth="1"/>
    <col min="13061" max="13311" width="9.140625" style="82"/>
    <col min="13312" max="13312" width="31.28515625" style="82" customWidth="1"/>
    <col min="13313" max="13313" width="17.28515625" style="82" customWidth="1"/>
    <col min="13314" max="13314" width="17.42578125" style="82" customWidth="1"/>
    <col min="13315" max="13315" width="19.85546875" style="82" customWidth="1"/>
    <col min="13316" max="13316" width="2.7109375" style="82" customWidth="1"/>
    <col min="13317" max="13567" width="9.140625" style="82"/>
    <col min="13568" max="13568" width="31.28515625" style="82" customWidth="1"/>
    <col min="13569" max="13569" width="17.28515625" style="82" customWidth="1"/>
    <col min="13570" max="13570" width="17.42578125" style="82" customWidth="1"/>
    <col min="13571" max="13571" width="19.85546875" style="82" customWidth="1"/>
    <col min="13572" max="13572" width="2.7109375" style="82" customWidth="1"/>
    <col min="13573" max="13823" width="9.140625" style="82"/>
    <col min="13824" max="13824" width="31.28515625" style="82" customWidth="1"/>
    <col min="13825" max="13825" width="17.28515625" style="82" customWidth="1"/>
    <col min="13826" max="13826" width="17.42578125" style="82" customWidth="1"/>
    <col min="13827" max="13827" width="19.85546875" style="82" customWidth="1"/>
    <col min="13828" max="13828" width="2.7109375" style="82" customWidth="1"/>
    <col min="13829" max="14079" width="9.140625" style="82"/>
    <col min="14080" max="14080" width="31.28515625" style="82" customWidth="1"/>
    <col min="14081" max="14081" width="17.28515625" style="82" customWidth="1"/>
    <col min="14082" max="14082" width="17.42578125" style="82" customWidth="1"/>
    <col min="14083" max="14083" width="19.85546875" style="82" customWidth="1"/>
    <col min="14084" max="14084" width="2.7109375" style="82" customWidth="1"/>
    <col min="14085" max="14335" width="9.140625" style="82"/>
    <col min="14336" max="14336" width="31.28515625" style="82" customWidth="1"/>
    <col min="14337" max="14337" width="17.28515625" style="82" customWidth="1"/>
    <col min="14338" max="14338" width="17.42578125" style="82" customWidth="1"/>
    <col min="14339" max="14339" width="19.85546875" style="82" customWidth="1"/>
    <col min="14340" max="14340" width="2.7109375" style="82" customWidth="1"/>
    <col min="14341" max="14591" width="9.140625" style="82"/>
    <col min="14592" max="14592" width="31.28515625" style="82" customWidth="1"/>
    <col min="14593" max="14593" width="17.28515625" style="82" customWidth="1"/>
    <col min="14594" max="14594" width="17.42578125" style="82" customWidth="1"/>
    <col min="14595" max="14595" width="19.85546875" style="82" customWidth="1"/>
    <col min="14596" max="14596" width="2.7109375" style="82" customWidth="1"/>
    <col min="14597" max="14847" width="9.140625" style="82"/>
    <col min="14848" max="14848" width="31.28515625" style="82" customWidth="1"/>
    <col min="14849" max="14849" width="17.28515625" style="82" customWidth="1"/>
    <col min="14850" max="14850" width="17.42578125" style="82" customWidth="1"/>
    <col min="14851" max="14851" width="19.85546875" style="82" customWidth="1"/>
    <col min="14852" max="14852" width="2.7109375" style="82" customWidth="1"/>
    <col min="14853" max="15103" width="9.140625" style="82"/>
    <col min="15104" max="15104" width="31.28515625" style="82" customWidth="1"/>
    <col min="15105" max="15105" width="17.28515625" style="82" customWidth="1"/>
    <col min="15106" max="15106" width="17.42578125" style="82" customWidth="1"/>
    <col min="15107" max="15107" width="19.85546875" style="82" customWidth="1"/>
    <col min="15108" max="15108" width="2.7109375" style="82" customWidth="1"/>
    <col min="15109" max="15359" width="9.140625" style="82"/>
    <col min="15360" max="15360" width="31.28515625" style="82" customWidth="1"/>
    <col min="15361" max="15361" width="17.28515625" style="82" customWidth="1"/>
    <col min="15362" max="15362" width="17.42578125" style="82" customWidth="1"/>
    <col min="15363" max="15363" width="19.85546875" style="82" customWidth="1"/>
    <col min="15364" max="15364" width="2.7109375" style="82" customWidth="1"/>
    <col min="15365" max="15615" width="9.140625" style="82"/>
    <col min="15616" max="15616" width="31.28515625" style="82" customWidth="1"/>
    <col min="15617" max="15617" width="17.28515625" style="82" customWidth="1"/>
    <col min="15618" max="15618" width="17.42578125" style="82" customWidth="1"/>
    <col min="15619" max="15619" width="19.85546875" style="82" customWidth="1"/>
    <col min="15620" max="15620" width="2.7109375" style="82" customWidth="1"/>
    <col min="15621" max="15871" width="9.140625" style="82"/>
    <col min="15872" max="15872" width="31.28515625" style="82" customWidth="1"/>
    <col min="15873" max="15873" width="17.28515625" style="82" customWidth="1"/>
    <col min="15874" max="15874" width="17.42578125" style="82" customWidth="1"/>
    <col min="15875" max="15875" width="19.85546875" style="82" customWidth="1"/>
    <col min="15876" max="15876" width="2.7109375" style="82" customWidth="1"/>
    <col min="15877" max="16127" width="9.140625" style="82"/>
    <col min="16128" max="16128" width="31.28515625" style="82" customWidth="1"/>
    <col min="16129" max="16129" width="17.28515625" style="82" customWidth="1"/>
    <col min="16130" max="16130" width="17.42578125" style="82" customWidth="1"/>
    <col min="16131" max="16131" width="19.85546875" style="82" customWidth="1"/>
    <col min="16132" max="16132" width="2.7109375" style="82" customWidth="1"/>
    <col min="16133" max="16384" width="9.140625" style="82"/>
  </cols>
  <sheetData>
    <row r="1" spans="1:7" ht="18.75">
      <c r="A1" s="86"/>
      <c r="B1" s="405" t="s">
        <v>292</v>
      </c>
      <c r="C1" s="405"/>
      <c r="D1" s="405"/>
      <c r="E1" s="86"/>
    </row>
    <row r="2" spans="1:7" s="83" customFormat="1" ht="18.75">
      <c r="B2" s="405" t="s">
        <v>293</v>
      </c>
      <c r="C2" s="405"/>
      <c r="D2" s="405"/>
      <c r="G2" s="84"/>
    </row>
    <row r="3" spans="1:7" s="83" customFormat="1" ht="18.75">
      <c r="A3" s="113"/>
      <c r="B3" s="113"/>
      <c r="C3" s="18"/>
      <c r="D3" s="18"/>
    </row>
    <row r="4" spans="1:7" s="83" customFormat="1" ht="18.75">
      <c r="A4" s="113"/>
      <c r="B4" s="113"/>
      <c r="C4" s="18"/>
      <c r="D4" s="18"/>
    </row>
    <row r="5" spans="1:7" s="83" customFormat="1" ht="18.75">
      <c r="A5" s="113"/>
      <c r="B5" s="113"/>
      <c r="C5" s="18"/>
      <c r="D5" s="18"/>
    </row>
    <row r="6" spans="1:7" s="1" customFormat="1" ht="16.5" customHeight="1">
      <c r="A6" s="334" t="s">
        <v>0</v>
      </c>
      <c r="B6" s="334"/>
      <c r="C6" s="334"/>
      <c r="D6" s="334"/>
    </row>
    <row r="7" spans="1:7" s="1" customFormat="1" ht="4.5" customHeight="1">
      <c r="A7" s="108"/>
      <c r="B7" s="108"/>
    </row>
    <row r="8" spans="1:7" s="1" customFormat="1" ht="16.5" customHeight="1">
      <c r="A8" s="333" t="s">
        <v>316</v>
      </c>
      <c r="B8" s="333"/>
      <c r="C8" s="333"/>
      <c r="D8" s="333"/>
    </row>
    <row r="9" spans="1:7" s="1" customFormat="1" ht="62.25" customHeight="1">
      <c r="A9" s="333"/>
      <c r="B9" s="333"/>
      <c r="C9" s="333"/>
      <c r="D9" s="333"/>
    </row>
    <row r="10" spans="1:7" s="1" customFormat="1" ht="19.5" customHeight="1">
      <c r="A10" s="107"/>
      <c r="B10" s="107"/>
      <c r="C10" s="107"/>
      <c r="D10" s="107"/>
    </row>
    <row r="11" spans="1:7" s="1" customFormat="1" ht="19.5" customHeight="1">
      <c r="A11" s="107"/>
      <c r="B11" s="107"/>
      <c r="C11" s="107"/>
      <c r="D11" s="107"/>
    </row>
    <row r="12" spans="1:7" s="83" customFormat="1" ht="18" customHeight="1">
      <c r="C12" s="138"/>
    </row>
    <row r="13" spans="1:7" s="85" customFormat="1" ht="20.25" customHeight="1">
      <c r="B13" s="139"/>
      <c r="D13" s="140" t="s">
        <v>1</v>
      </c>
    </row>
    <row r="14" spans="1:7" s="83" customFormat="1" ht="19.5" customHeight="1">
      <c r="A14" s="406" t="s">
        <v>248</v>
      </c>
      <c r="B14" s="409" t="s">
        <v>4</v>
      </c>
      <c r="C14" s="412" t="s">
        <v>63</v>
      </c>
      <c r="D14" s="413"/>
    </row>
    <row r="15" spans="1:7" s="83" customFormat="1" ht="33.75" customHeight="1">
      <c r="A15" s="407"/>
      <c r="B15" s="410"/>
      <c r="C15" s="410" t="s">
        <v>72</v>
      </c>
      <c r="D15" s="414" t="s">
        <v>210</v>
      </c>
    </row>
    <row r="16" spans="1:7" s="83" customFormat="1" ht="57.75" customHeight="1">
      <c r="A16" s="408"/>
      <c r="B16" s="411"/>
      <c r="C16" s="411"/>
      <c r="D16" s="415"/>
    </row>
    <row r="17" spans="1:5" s="83" customFormat="1" ht="16.5" customHeight="1">
      <c r="A17" s="141">
        <v>1</v>
      </c>
      <c r="B17" s="142">
        <v>2</v>
      </c>
      <c r="C17" s="142">
        <v>3</v>
      </c>
      <c r="D17" s="143">
        <v>4</v>
      </c>
    </row>
    <row r="18" spans="1:5" s="83" customFormat="1" ht="4.5" customHeight="1">
      <c r="A18" s="144"/>
      <c r="B18" s="144"/>
      <c r="C18" s="145"/>
      <c r="D18" s="145"/>
    </row>
    <row r="19" spans="1:5" ht="18.75">
      <c r="A19" s="146" t="s">
        <v>10</v>
      </c>
      <c r="B19" s="147">
        <v>75444.757190000004</v>
      </c>
      <c r="C19" s="145">
        <v>73935.862049999996</v>
      </c>
      <c r="D19" s="148">
        <v>1508.8951400000001</v>
      </c>
      <c r="E19" s="149"/>
    </row>
    <row r="20" spans="1:5" ht="18.75">
      <c r="A20" s="146" t="s">
        <v>2</v>
      </c>
      <c r="B20" s="147">
        <v>17258.289509999999</v>
      </c>
      <c r="C20" s="145">
        <v>16913.12372</v>
      </c>
      <c r="D20" s="148">
        <v>345.16579000000002</v>
      </c>
      <c r="E20" s="148"/>
    </row>
    <row r="21" spans="1:5" ht="21.75" customHeight="1">
      <c r="A21" s="146" t="s">
        <v>3</v>
      </c>
      <c r="B21" s="147">
        <v>9834.3325700000005</v>
      </c>
      <c r="C21" s="145">
        <v>9637.6459200000008</v>
      </c>
      <c r="D21" s="148">
        <v>196.68664999999999</v>
      </c>
      <c r="E21" s="148"/>
    </row>
    <row r="22" spans="1:5" ht="37.5">
      <c r="A22" s="146" t="s">
        <v>211</v>
      </c>
      <c r="B22" s="147">
        <v>4001.22354</v>
      </c>
      <c r="C22" s="145">
        <v>3921.1990700000001</v>
      </c>
      <c r="D22" s="148">
        <v>80.024469999999994</v>
      </c>
      <c r="E22" s="148"/>
    </row>
    <row r="23" spans="1:5" ht="37.5">
      <c r="A23" s="146" t="s">
        <v>212</v>
      </c>
      <c r="B23" s="147">
        <v>3470.9409099999998</v>
      </c>
      <c r="C23" s="145">
        <v>3401.5220899999999</v>
      </c>
      <c r="D23" s="148">
        <v>69.418819999999997</v>
      </c>
      <c r="E23" s="148"/>
    </row>
    <row r="24" spans="1:5" ht="37.5">
      <c r="A24" s="146" t="s">
        <v>85</v>
      </c>
      <c r="B24" s="147">
        <v>1446.2253800000001</v>
      </c>
      <c r="C24" s="145">
        <v>1417.30087</v>
      </c>
      <c r="D24" s="148">
        <v>28.924510000000001</v>
      </c>
      <c r="E24" s="148"/>
    </row>
    <row r="25" spans="1:5" ht="37.5">
      <c r="A25" s="146" t="s">
        <v>213</v>
      </c>
      <c r="B25" s="147">
        <v>3181.6958300000001</v>
      </c>
      <c r="C25" s="145">
        <v>3118.0619099999999</v>
      </c>
      <c r="D25" s="148">
        <v>63.633920000000003</v>
      </c>
      <c r="E25" s="148"/>
    </row>
    <row r="26" spans="1:5" ht="37.5">
      <c r="A26" s="146" t="s">
        <v>214</v>
      </c>
      <c r="B26" s="147">
        <v>3181.6958300000001</v>
      </c>
      <c r="C26" s="145">
        <v>3118.0619099999999</v>
      </c>
      <c r="D26" s="148">
        <v>63.633920000000003</v>
      </c>
      <c r="E26" s="148"/>
    </row>
    <row r="27" spans="1:5" ht="37.5">
      <c r="A27" s="146" t="s">
        <v>215</v>
      </c>
      <c r="B27" s="147">
        <v>5109.9963399999997</v>
      </c>
      <c r="C27" s="145">
        <v>5007.7964099999999</v>
      </c>
      <c r="D27" s="148">
        <v>102.19992999999999</v>
      </c>
      <c r="E27" s="148"/>
    </row>
    <row r="28" spans="1:5" ht="37.5">
      <c r="A28" s="146" t="s">
        <v>80</v>
      </c>
      <c r="B28" s="147">
        <v>3133.4883199999999</v>
      </c>
      <c r="C28" s="145">
        <v>3070.81855</v>
      </c>
      <c r="D28" s="148">
        <v>62.66977</v>
      </c>
      <c r="E28" s="148"/>
    </row>
    <row r="29" spans="1:5" ht="37.5">
      <c r="A29" s="146" t="s">
        <v>216</v>
      </c>
      <c r="B29" s="147">
        <v>3519.14842</v>
      </c>
      <c r="C29" s="145">
        <v>3448.7654499999999</v>
      </c>
      <c r="D29" s="148">
        <v>70.38297</v>
      </c>
      <c r="E29" s="148"/>
    </row>
    <row r="30" spans="1:5" ht="37.5">
      <c r="A30" s="146" t="s">
        <v>86</v>
      </c>
      <c r="B30" s="147">
        <v>2747.8282100000001</v>
      </c>
      <c r="C30" s="145">
        <v>2692.87165</v>
      </c>
      <c r="D30" s="148">
        <v>54.956560000000003</v>
      </c>
      <c r="E30" s="148"/>
    </row>
    <row r="31" spans="1:5" ht="37.5">
      <c r="A31" s="146" t="s">
        <v>87</v>
      </c>
      <c r="B31" s="147">
        <v>2362.1681100000001</v>
      </c>
      <c r="C31" s="145">
        <v>2314.9247500000001</v>
      </c>
      <c r="D31" s="148">
        <v>47.243360000000003</v>
      </c>
      <c r="E31" s="148"/>
    </row>
    <row r="32" spans="1:5" ht="37.5">
      <c r="A32" s="146" t="s">
        <v>217</v>
      </c>
      <c r="B32" s="147">
        <v>1205.1878200000001</v>
      </c>
      <c r="C32" s="145">
        <v>1181.0840599999999</v>
      </c>
      <c r="D32" s="148">
        <v>24.103760000000001</v>
      </c>
      <c r="E32" s="148"/>
    </row>
    <row r="33" spans="1:5" ht="37.5">
      <c r="A33" s="146" t="s">
        <v>218</v>
      </c>
      <c r="B33" s="147">
        <v>4049.4310599999999</v>
      </c>
      <c r="C33" s="145">
        <v>3968.4424399999998</v>
      </c>
      <c r="D33" s="148">
        <v>80.988619999999997</v>
      </c>
      <c r="E33" s="148"/>
    </row>
    <row r="34" spans="1:5" ht="37.5">
      <c r="A34" s="146" t="s">
        <v>219</v>
      </c>
      <c r="B34" s="147">
        <v>6363.3916600000002</v>
      </c>
      <c r="C34" s="145">
        <v>6236.1238300000005</v>
      </c>
      <c r="D34" s="148">
        <v>127.26783</v>
      </c>
      <c r="E34" s="148"/>
    </row>
    <row r="35" spans="1:5" ht="37.5" customHeight="1">
      <c r="A35" s="146" t="s">
        <v>88</v>
      </c>
      <c r="B35" s="147">
        <v>2169.3380699999998</v>
      </c>
      <c r="C35" s="145">
        <v>2125.9513099999999</v>
      </c>
      <c r="D35" s="148">
        <v>43.386760000000002</v>
      </c>
      <c r="E35" s="148"/>
    </row>
    <row r="36" spans="1:5" ht="37.5">
      <c r="A36" s="146" t="s">
        <v>132</v>
      </c>
      <c r="B36" s="147">
        <v>1349.81005</v>
      </c>
      <c r="C36" s="145">
        <v>1322.81413</v>
      </c>
      <c r="D36" s="148">
        <v>26.995920000000002</v>
      </c>
      <c r="E36" s="148"/>
    </row>
    <row r="37" spans="1:5" ht="37.5">
      <c r="A37" s="146" t="s">
        <v>220</v>
      </c>
      <c r="B37" s="147">
        <v>1590.8479199999999</v>
      </c>
      <c r="C37" s="145">
        <v>1559.0309600000001</v>
      </c>
      <c r="D37" s="148">
        <v>31.816960000000002</v>
      </c>
      <c r="E37" s="148"/>
    </row>
    <row r="38" spans="1:5" ht="37.5">
      <c r="A38" s="146" t="s">
        <v>89</v>
      </c>
      <c r="B38" s="147">
        <v>578.49014999999997</v>
      </c>
      <c r="C38" s="145">
        <v>566.92034999999998</v>
      </c>
      <c r="D38" s="148">
        <v>11.569800000000001</v>
      </c>
      <c r="E38" s="148"/>
    </row>
    <row r="39" spans="1:5" ht="37.5">
      <c r="A39" s="146" t="s">
        <v>135</v>
      </c>
      <c r="B39" s="147">
        <v>626.69766000000004</v>
      </c>
      <c r="C39" s="145">
        <v>614.16371000000004</v>
      </c>
      <c r="D39" s="148">
        <v>12.533950000000001</v>
      </c>
      <c r="E39" s="148"/>
    </row>
    <row r="40" spans="1:5" ht="36.75" customHeight="1">
      <c r="A40" s="146" t="s">
        <v>221</v>
      </c>
      <c r="B40" s="147">
        <v>482.07512000000003</v>
      </c>
      <c r="C40" s="145">
        <v>472.43362000000002</v>
      </c>
      <c r="D40" s="148">
        <v>9.6415000000000006</v>
      </c>
      <c r="E40" s="148"/>
    </row>
    <row r="41" spans="1:5" ht="37.5">
      <c r="A41" s="146" t="s">
        <v>142</v>
      </c>
      <c r="B41" s="147">
        <v>337.45258999999999</v>
      </c>
      <c r="C41" s="145">
        <v>330.70353999999998</v>
      </c>
      <c r="D41" s="148">
        <v>6.7490500000000004</v>
      </c>
      <c r="E41" s="148"/>
    </row>
    <row r="42" spans="1:5" ht="37.5">
      <c r="A42" s="146" t="s">
        <v>143</v>
      </c>
      <c r="B42" s="147">
        <v>626.69766000000004</v>
      </c>
      <c r="C42" s="145">
        <v>614.16371000000004</v>
      </c>
      <c r="D42" s="148">
        <v>12.533950000000001</v>
      </c>
      <c r="E42" s="148"/>
    </row>
    <row r="43" spans="1:5" ht="37.5">
      <c r="A43" s="146" t="s">
        <v>92</v>
      </c>
      <c r="B43" s="147">
        <v>964.15026</v>
      </c>
      <c r="C43" s="145">
        <v>944.86725000000001</v>
      </c>
      <c r="D43" s="148">
        <v>19.283010000000001</v>
      </c>
      <c r="E43" s="148"/>
    </row>
    <row r="44" spans="1:5" ht="37.5">
      <c r="A44" s="146" t="s">
        <v>145</v>
      </c>
      <c r="B44" s="147">
        <v>578.49014999999997</v>
      </c>
      <c r="C44" s="145">
        <v>566.92034999999998</v>
      </c>
      <c r="D44" s="148">
        <v>11.569800000000001</v>
      </c>
      <c r="E44" s="148"/>
    </row>
    <row r="45" spans="1:5" ht="37.5">
      <c r="A45" s="146" t="s">
        <v>93</v>
      </c>
      <c r="B45" s="147">
        <v>771.3202</v>
      </c>
      <c r="C45" s="145">
        <v>755.89380000000006</v>
      </c>
      <c r="D45" s="148">
        <v>15.426399999999999</v>
      </c>
      <c r="E45" s="148"/>
    </row>
    <row r="46" spans="1:5" ht="37.5">
      <c r="A46" s="146" t="s">
        <v>154</v>
      </c>
      <c r="B46" s="147">
        <v>144.62253999999999</v>
      </c>
      <c r="C46" s="145">
        <v>141.73008999999999</v>
      </c>
      <c r="D46" s="148">
        <v>2.8924500000000002</v>
      </c>
      <c r="E46" s="148"/>
    </row>
    <row r="47" spans="1:5" ht="37.5">
      <c r="A47" s="146" t="s">
        <v>155</v>
      </c>
      <c r="B47" s="147">
        <v>385.6601</v>
      </c>
      <c r="C47" s="145">
        <v>377.94690000000003</v>
      </c>
      <c r="D47" s="148">
        <v>7.7131999999999996</v>
      </c>
      <c r="E47" s="148"/>
    </row>
    <row r="48" spans="1:5" ht="37.5">
      <c r="A48" s="146" t="s">
        <v>158</v>
      </c>
      <c r="B48" s="147">
        <v>48.207509999999999</v>
      </c>
      <c r="C48" s="145">
        <v>47.243360000000003</v>
      </c>
      <c r="D48" s="148">
        <v>0.96414999999999995</v>
      </c>
      <c r="E48" s="148"/>
    </row>
    <row r="49" spans="1:5" ht="37.5">
      <c r="A49" s="146" t="s">
        <v>222</v>
      </c>
      <c r="B49" s="147">
        <v>819.52770999999996</v>
      </c>
      <c r="C49" s="145">
        <v>803.13715999999999</v>
      </c>
      <c r="D49" s="148">
        <v>16.390550000000001</v>
      </c>
      <c r="E49" s="148"/>
    </row>
    <row r="50" spans="1:5" ht="36.75" customHeight="1">
      <c r="A50" s="146" t="s">
        <v>162</v>
      </c>
      <c r="B50" s="147">
        <v>385.6601</v>
      </c>
      <c r="C50" s="145">
        <v>377.94690000000003</v>
      </c>
      <c r="D50" s="148">
        <v>7.7131999999999996</v>
      </c>
      <c r="E50" s="148"/>
    </row>
    <row r="51" spans="1:5" ht="72.75" customHeight="1">
      <c r="A51" s="146" t="s">
        <v>225</v>
      </c>
      <c r="B51" s="147">
        <v>1060.56528</v>
      </c>
      <c r="C51" s="145">
        <v>1039.3539699999999</v>
      </c>
      <c r="D51" s="148">
        <v>21.211310000000001</v>
      </c>
      <c r="E51" s="148"/>
    </row>
    <row r="52" spans="1:5" ht="37.5">
      <c r="A52" s="146" t="s">
        <v>223</v>
      </c>
      <c r="B52" s="147">
        <v>626.69766000000004</v>
      </c>
      <c r="C52" s="145">
        <v>614.16371000000004</v>
      </c>
      <c r="D52" s="148">
        <v>12.533950000000001</v>
      </c>
      <c r="E52" s="148"/>
    </row>
    <row r="53" spans="1:5" ht="37.5">
      <c r="A53" s="146" t="s">
        <v>168</v>
      </c>
      <c r="B53" s="147">
        <v>2024.7155299999999</v>
      </c>
      <c r="C53" s="145">
        <v>1984.2212199999999</v>
      </c>
      <c r="D53" s="148">
        <v>40.494309999999999</v>
      </c>
      <c r="E53" s="148"/>
    </row>
    <row r="54" spans="1:5" ht="37.5">
      <c r="A54" s="146" t="s">
        <v>170</v>
      </c>
      <c r="B54" s="147">
        <v>626.69766000000004</v>
      </c>
      <c r="C54" s="145">
        <v>614.16371000000004</v>
      </c>
      <c r="D54" s="148">
        <v>12.533950000000001</v>
      </c>
      <c r="E54" s="148"/>
    </row>
    <row r="55" spans="1:5" ht="37.5">
      <c r="A55" s="146" t="s">
        <v>171</v>
      </c>
      <c r="B55" s="147">
        <v>915.94272999999998</v>
      </c>
      <c r="C55" s="145">
        <v>897.62387999999999</v>
      </c>
      <c r="D55" s="148">
        <v>18.318850000000001</v>
      </c>
      <c r="E55" s="148"/>
    </row>
    <row r="56" spans="1:5" ht="37.5">
      <c r="A56" s="146" t="s">
        <v>103</v>
      </c>
      <c r="B56" s="147">
        <v>192.83005</v>
      </c>
      <c r="C56" s="145">
        <v>188.97345000000001</v>
      </c>
      <c r="D56" s="148">
        <v>3.8565999999999998</v>
      </c>
      <c r="E56" s="148"/>
    </row>
    <row r="57" spans="1:5" ht="37.5">
      <c r="A57" s="146" t="s">
        <v>178</v>
      </c>
      <c r="B57" s="147">
        <v>385.6601</v>
      </c>
      <c r="C57" s="145">
        <v>377.94690000000003</v>
      </c>
      <c r="D57" s="148">
        <v>7.7131999999999996</v>
      </c>
      <c r="E57" s="148"/>
    </row>
    <row r="58" spans="1:5" ht="37.5">
      <c r="A58" s="146" t="s">
        <v>179</v>
      </c>
      <c r="B58" s="147">
        <v>144.62253999999999</v>
      </c>
      <c r="C58" s="145">
        <v>141.73008999999999</v>
      </c>
      <c r="D58" s="148">
        <v>2.8924500000000002</v>
      </c>
      <c r="E58" s="148"/>
    </row>
    <row r="59" spans="1:5" ht="37.5">
      <c r="A59" s="146" t="s">
        <v>180</v>
      </c>
      <c r="B59" s="147">
        <v>626.69766000000004</v>
      </c>
      <c r="C59" s="145">
        <v>614.16371000000004</v>
      </c>
      <c r="D59" s="148">
        <v>12.533950000000001</v>
      </c>
      <c r="E59" s="148"/>
    </row>
    <row r="60" spans="1:5" ht="37.5">
      <c r="A60" s="146" t="s">
        <v>181</v>
      </c>
      <c r="B60" s="147">
        <v>626.69766000000004</v>
      </c>
      <c r="C60" s="145">
        <v>614.16371000000004</v>
      </c>
      <c r="D60" s="148">
        <v>12.533950000000001</v>
      </c>
      <c r="E60" s="148"/>
    </row>
    <row r="61" spans="1:5" ht="37.5">
      <c r="A61" s="146" t="s">
        <v>105</v>
      </c>
      <c r="B61" s="147">
        <v>819.52770999999996</v>
      </c>
      <c r="C61" s="145">
        <v>803.13715999999999</v>
      </c>
      <c r="D61" s="148">
        <v>16.390550000000001</v>
      </c>
      <c r="E61" s="148"/>
    </row>
    <row r="62" spans="1:5" ht="37.5">
      <c r="A62" s="146" t="s">
        <v>106</v>
      </c>
      <c r="B62" s="147">
        <v>964.15026</v>
      </c>
      <c r="C62" s="145">
        <v>944.86725000000001</v>
      </c>
      <c r="D62" s="148">
        <v>19.283010000000001</v>
      </c>
      <c r="E62" s="148"/>
    </row>
    <row r="63" spans="1:5" ht="37.5">
      <c r="A63" s="146" t="s">
        <v>183</v>
      </c>
      <c r="B63" s="147">
        <v>771.3202</v>
      </c>
      <c r="C63" s="145">
        <v>755.89380000000006</v>
      </c>
      <c r="D63" s="148">
        <v>15.426399999999999</v>
      </c>
      <c r="E63" s="148"/>
    </row>
    <row r="64" spans="1:5" ht="37.5">
      <c r="A64" s="146" t="s">
        <v>185</v>
      </c>
      <c r="B64" s="147">
        <v>819.52770999999996</v>
      </c>
      <c r="C64" s="145">
        <v>803.13715999999999</v>
      </c>
      <c r="D64" s="148">
        <v>16.390550000000001</v>
      </c>
      <c r="E64" s="148"/>
    </row>
    <row r="65" spans="1:5" ht="37.5">
      <c r="A65" s="146" t="s">
        <v>191</v>
      </c>
      <c r="B65" s="147">
        <v>771.3202</v>
      </c>
      <c r="C65" s="145">
        <v>755.89380000000006</v>
      </c>
      <c r="D65" s="148">
        <v>15.426399999999999</v>
      </c>
      <c r="E65" s="148"/>
    </row>
    <row r="66" spans="1:5" ht="37.5">
      <c r="A66" s="146" t="s">
        <v>200</v>
      </c>
      <c r="B66" s="147">
        <v>482.07512000000003</v>
      </c>
      <c r="C66" s="145">
        <v>472.43362000000002</v>
      </c>
      <c r="D66" s="148">
        <v>9.6415000000000006</v>
      </c>
      <c r="E66" s="148"/>
    </row>
    <row r="67" spans="1:5" ht="37.5">
      <c r="A67" s="146" t="s">
        <v>202</v>
      </c>
      <c r="B67" s="147">
        <v>482.07512000000003</v>
      </c>
      <c r="C67" s="145">
        <v>472.43362000000002</v>
      </c>
      <c r="D67" s="148">
        <v>9.6415000000000006</v>
      </c>
      <c r="E67" s="148"/>
    </row>
    <row r="68" spans="1:5" ht="37.5">
      <c r="A68" s="146" t="s">
        <v>206</v>
      </c>
      <c r="B68" s="147">
        <v>482.07512000000003</v>
      </c>
      <c r="C68" s="145">
        <v>472.43362000000002</v>
      </c>
      <c r="D68" s="148">
        <v>9.6415000000000006</v>
      </c>
      <c r="E68" s="148"/>
    </row>
    <row r="69" spans="1:5" ht="37.5">
      <c r="A69" s="146" t="s">
        <v>112</v>
      </c>
      <c r="B69" s="147">
        <v>771.3202</v>
      </c>
      <c r="C69" s="145">
        <v>755.89380000000006</v>
      </c>
      <c r="D69" s="148">
        <v>15.426399999999999</v>
      </c>
      <c r="E69" s="148"/>
    </row>
    <row r="70" spans="1:5" ht="24.75" customHeight="1">
      <c r="A70" s="1" t="s">
        <v>4</v>
      </c>
      <c r="B70" s="150">
        <f>SUM(B19:B69)</f>
        <v>171763.367</v>
      </c>
      <c r="C70" s="150">
        <f>SUM(C19:C69)</f>
        <v>168328.1</v>
      </c>
      <c r="D70" s="150">
        <f>SUM(D19:D69)</f>
        <v>3435.2669999999998</v>
      </c>
      <c r="E70" s="86"/>
    </row>
    <row r="71" spans="1:5">
      <c r="A71" s="86"/>
      <c r="B71" s="86"/>
      <c r="C71" s="86"/>
      <c r="E71" s="86"/>
    </row>
    <row r="72" spans="1:5">
      <c r="A72" s="86"/>
      <c r="B72" s="86"/>
      <c r="C72" s="86"/>
      <c r="E72" s="86"/>
    </row>
    <row r="73" spans="1:5">
      <c r="A73" s="86"/>
      <c r="B73" s="86"/>
      <c r="C73" s="86"/>
      <c r="E73" s="86"/>
    </row>
    <row r="74" spans="1:5">
      <c r="A74" s="86"/>
      <c r="B74" s="86"/>
      <c r="C74" s="86"/>
      <c r="E74" s="86"/>
    </row>
    <row r="75" spans="1:5">
      <c r="D75" s="86" t="s">
        <v>224</v>
      </c>
    </row>
  </sheetData>
  <customSheetViews>
    <customSheetView guid="{11E27D0E-EAA3-4BB5-8F76-4BBAB6497F9E}" topLeftCell="A55">
      <selection activeCell="A8" sqref="A8:D9"/>
      <pageMargins left="0.98425196850393704" right="0.78740157480314965" top="0.98425196850393704" bottom="0.78740157480314965" header="0.51181102362204722" footer="0.51181102362204722"/>
      <pageSetup paperSize="9" fitToHeight="0" orientation="portrait" r:id="rId1"/>
      <headerFooter differentFirst="1" scaleWithDoc="0">
        <oddHeader>&amp;R&amp;"Times New Roman,обычный"&amp;14&amp;P</oddHeader>
      </headerFooter>
    </customSheetView>
    <customSheetView guid="{8A956A1D-DA7C-41CC-A5EF-8716F2348DE0}" topLeftCell="A55">
      <selection activeCell="A8" sqref="A8:D9"/>
      <pageMargins left="0.98425196850393704" right="0.78740157480314965" top="0.98425196850393704" bottom="0.78740157480314965" header="0.51181102362204722" footer="0.51181102362204722"/>
      <pageSetup paperSize="9" fitToHeight="0" orientation="portrait" r:id="rId2"/>
      <headerFooter differentFirst="1" scaleWithDoc="0">
        <oddHeader>&amp;R&amp;"Times New Roman,обычный"&amp;14&amp;P</oddHeader>
      </headerFooter>
    </customSheetView>
    <customSheetView guid="{E7448637-9F0C-4632-88F1-91BA32E2C8B2}" showPageBreaks="1" printArea="1" topLeftCell="A55">
      <selection activeCell="A8" sqref="A8:D9"/>
      <pageMargins left="0.98425196850393704" right="0.78740157480314965" top="0.98425196850393704" bottom="0.78740157480314965" header="0.51181102362204722" footer="0.51181102362204722"/>
      <pageSetup paperSize="9" fitToHeight="0" orientation="portrait" r:id="rId3"/>
      <headerFooter differentFirst="1" scaleWithDoc="0">
        <oddHeader>&amp;R&amp;"Times New Roman,обычный"&amp;14&amp;P</oddHeader>
      </headerFooter>
    </customSheetView>
    <customSheetView guid="{641C36C7-4804-495E-88A7-4D822050C964}">
      <selection activeCell="J22" sqref="J22"/>
      <pageMargins left="0.98425196850393704" right="0.78740157480314965" top="0.98425196850393704" bottom="0.78740157480314965" header="0.51181102362204722" footer="0.51181102362204722"/>
      <pageSetup paperSize="9" fitToHeight="0" orientation="portrait" r:id="rId4"/>
      <headerFooter differentFirst="1" scaleWithDoc="0">
        <oddHeader>&amp;R&amp;"Times New Roman,обычный"&amp;14&amp;P</oddHeader>
      </headerFooter>
    </customSheetView>
  </customSheetViews>
  <mergeCells count="9">
    <mergeCell ref="B1:D1"/>
    <mergeCell ref="B2:D2"/>
    <mergeCell ref="A6:D6"/>
    <mergeCell ref="A14:A16"/>
    <mergeCell ref="B14:B16"/>
    <mergeCell ref="C14:D14"/>
    <mergeCell ref="C15:C16"/>
    <mergeCell ref="D15:D16"/>
    <mergeCell ref="A8:D9"/>
  </mergeCells>
  <pageMargins left="0.98425196850393704" right="0.78740157480314965" top="0.98425196850393704" bottom="0.78740157480314965" header="0.51181102362204722" footer="0.51181102362204722"/>
  <pageSetup paperSize="9" fitToHeight="0" orientation="portrait" r:id="rId5"/>
  <headerFooter differentFirst="1" scaleWithDoc="0">
    <oddHeader>&amp;R&amp;"Times New Roman,обычный"&amp;14&amp;P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G75"/>
  <sheetViews>
    <sheetView view="pageBreakPreview" topLeftCell="A10" zoomScale="60" zoomScaleNormal="100" workbookViewId="0">
      <selection activeCell="B21" sqref="B21"/>
    </sheetView>
  </sheetViews>
  <sheetFormatPr defaultRowHeight="18"/>
  <cols>
    <col min="1" max="1" width="27.42578125" style="82" customWidth="1"/>
    <col min="2" max="3" width="17.42578125" style="82" customWidth="1"/>
    <col min="4" max="4" width="22" style="86" customWidth="1"/>
    <col min="5" max="255" width="9.140625" style="82"/>
    <col min="256" max="256" width="31.28515625" style="82" customWidth="1"/>
    <col min="257" max="257" width="17.28515625" style="82" customWidth="1"/>
    <col min="258" max="258" width="17.42578125" style="82" customWidth="1"/>
    <col min="259" max="259" width="19.85546875" style="82" customWidth="1"/>
    <col min="260" max="260" width="2.7109375" style="82" customWidth="1"/>
    <col min="261" max="511" width="9.140625" style="82"/>
    <col min="512" max="512" width="31.28515625" style="82" customWidth="1"/>
    <col min="513" max="513" width="17.28515625" style="82" customWidth="1"/>
    <col min="514" max="514" width="17.42578125" style="82" customWidth="1"/>
    <col min="515" max="515" width="19.85546875" style="82" customWidth="1"/>
    <col min="516" max="516" width="2.7109375" style="82" customWidth="1"/>
    <col min="517" max="767" width="9.140625" style="82"/>
    <col min="768" max="768" width="31.28515625" style="82" customWidth="1"/>
    <col min="769" max="769" width="17.28515625" style="82" customWidth="1"/>
    <col min="770" max="770" width="17.42578125" style="82" customWidth="1"/>
    <col min="771" max="771" width="19.85546875" style="82" customWidth="1"/>
    <col min="772" max="772" width="2.7109375" style="82" customWidth="1"/>
    <col min="773" max="1023" width="9.140625" style="82"/>
    <col min="1024" max="1024" width="31.28515625" style="82" customWidth="1"/>
    <col min="1025" max="1025" width="17.28515625" style="82" customWidth="1"/>
    <col min="1026" max="1026" width="17.42578125" style="82" customWidth="1"/>
    <col min="1027" max="1027" width="19.85546875" style="82" customWidth="1"/>
    <col min="1028" max="1028" width="2.7109375" style="82" customWidth="1"/>
    <col min="1029" max="1279" width="9.140625" style="82"/>
    <col min="1280" max="1280" width="31.28515625" style="82" customWidth="1"/>
    <col min="1281" max="1281" width="17.28515625" style="82" customWidth="1"/>
    <col min="1282" max="1282" width="17.42578125" style="82" customWidth="1"/>
    <col min="1283" max="1283" width="19.85546875" style="82" customWidth="1"/>
    <col min="1284" max="1284" width="2.7109375" style="82" customWidth="1"/>
    <col min="1285" max="1535" width="9.140625" style="82"/>
    <col min="1536" max="1536" width="31.28515625" style="82" customWidth="1"/>
    <col min="1537" max="1537" width="17.28515625" style="82" customWidth="1"/>
    <col min="1538" max="1538" width="17.42578125" style="82" customWidth="1"/>
    <col min="1539" max="1539" width="19.85546875" style="82" customWidth="1"/>
    <col min="1540" max="1540" width="2.7109375" style="82" customWidth="1"/>
    <col min="1541" max="1791" width="9.140625" style="82"/>
    <col min="1792" max="1792" width="31.28515625" style="82" customWidth="1"/>
    <col min="1793" max="1793" width="17.28515625" style="82" customWidth="1"/>
    <col min="1794" max="1794" width="17.42578125" style="82" customWidth="1"/>
    <col min="1795" max="1795" width="19.85546875" style="82" customWidth="1"/>
    <col min="1796" max="1796" width="2.7109375" style="82" customWidth="1"/>
    <col min="1797" max="2047" width="9.140625" style="82"/>
    <col min="2048" max="2048" width="31.28515625" style="82" customWidth="1"/>
    <col min="2049" max="2049" width="17.28515625" style="82" customWidth="1"/>
    <col min="2050" max="2050" width="17.42578125" style="82" customWidth="1"/>
    <col min="2051" max="2051" width="19.85546875" style="82" customWidth="1"/>
    <col min="2052" max="2052" width="2.7109375" style="82" customWidth="1"/>
    <col min="2053" max="2303" width="9.140625" style="82"/>
    <col min="2304" max="2304" width="31.28515625" style="82" customWidth="1"/>
    <col min="2305" max="2305" width="17.28515625" style="82" customWidth="1"/>
    <col min="2306" max="2306" width="17.42578125" style="82" customWidth="1"/>
    <col min="2307" max="2307" width="19.85546875" style="82" customWidth="1"/>
    <col min="2308" max="2308" width="2.7109375" style="82" customWidth="1"/>
    <col min="2309" max="2559" width="9.140625" style="82"/>
    <col min="2560" max="2560" width="31.28515625" style="82" customWidth="1"/>
    <col min="2561" max="2561" width="17.28515625" style="82" customWidth="1"/>
    <col min="2562" max="2562" width="17.42578125" style="82" customWidth="1"/>
    <col min="2563" max="2563" width="19.85546875" style="82" customWidth="1"/>
    <col min="2564" max="2564" width="2.7109375" style="82" customWidth="1"/>
    <col min="2565" max="2815" width="9.140625" style="82"/>
    <col min="2816" max="2816" width="31.28515625" style="82" customWidth="1"/>
    <col min="2817" max="2817" width="17.28515625" style="82" customWidth="1"/>
    <col min="2818" max="2818" width="17.42578125" style="82" customWidth="1"/>
    <col min="2819" max="2819" width="19.85546875" style="82" customWidth="1"/>
    <col min="2820" max="2820" width="2.7109375" style="82" customWidth="1"/>
    <col min="2821" max="3071" width="9.140625" style="82"/>
    <col min="3072" max="3072" width="31.28515625" style="82" customWidth="1"/>
    <col min="3073" max="3073" width="17.28515625" style="82" customWidth="1"/>
    <col min="3074" max="3074" width="17.42578125" style="82" customWidth="1"/>
    <col min="3075" max="3075" width="19.85546875" style="82" customWidth="1"/>
    <col min="3076" max="3076" width="2.7109375" style="82" customWidth="1"/>
    <col min="3077" max="3327" width="9.140625" style="82"/>
    <col min="3328" max="3328" width="31.28515625" style="82" customWidth="1"/>
    <col min="3329" max="3329" width="17.28515625" style="82" customWidth="1"/>
    <col min="3330" max="3330" width="17.42578125" style="82" customWidth="1"/>
    <col min="3331" max="3331" width="19.85546875" style="82" customWidth="1"/>
    <col min="3332" max="3332" width="2.7109375" style="82" customWidth="1"/>
    <col min="3333" max="3583" width="9.140625" style="82"/>
    <col min="3584" max="3584" width="31.28515625" style="82" customWidth="1"/>
    <col min="3585" max="3585" width="17.28515625" style="82" customWidth="1"/>
    <col min="3586" max="3586" width="17.42578125" style="82" customWidth="1"/>
    <col min="3587" max="3587" width="19.85546875" style="82" customWidth="1"/>
    <col min="3588" max="3588" width="2.7109375" style="82" customWidth="1"/>
    <col min="3589" max="3839" width="9.140625" style="82"/>
    <col min="3840" max="3840" width="31.28515625" style="82" customWidth="1"/>
    <col min="3841" max="3841" width="17.28515625" style="82" customWidth="1"/>
    <col min="3842" max="3842" width="17.42578125" style="82" customWidth="1"/>
    <col min="3843" max="3843" width="19.85546875" style="82" customWidth="1"/>
    <col min="3844" max="3844" width="2.7109375" style="82" customWidth="1"/>
    <col min="3845" max="4095" width="9.140625" style="82"/>
    <col min="4096" max="4096" width="31.28515625" style="82" customWidth="1"/>
    <col min="4097" max="4097" width="17.28515625" style="82" customWidth="1"/>
    <col min="4098" max="4098" width="17.42578125" style="82" customWidth="1"/>
    <col min="4099" max="4099" width="19.85546875" style="82" customWidth="1"/>
    <col min="4100" max="4100" width="2.7109375" style="82" customWidth="1"/>
    <col min="4101" max="4351" width="9.140625" style="82"/>
    <col min="4352" max="4352" width="31.28515625" style="82" customWidth="1"/>
    <col min="4353" max="4353" width="17.28515625" style="82" customWidth="1"/>
    <col min="4354" max="4354" width="17.42578125" style="82" customWidth="1"/>
    <col min="4355" max="4355" width="19.85546875" style="82" customWidth="1"/>
    <col min="4356" max="4356" width="2.7109375" style="82" customWidth="1"/>
    <col min="4357" max="4607" width="9.140625" style="82"/>
    <col min="4608" max="4608" width="31.28515625" style="82" customWidth="1"/>
    <col min="4609" max="4609" width="17.28515625" style="82" customWidth="1"/>
    <col min="4610" max="4610" width="17.42578125" style="82" customWidth="1"/>
    <col min="4611" max="4611" width="19.85546875" style="82" customWidth="1"/>
    <col min="4612" max="4612" width="2.7109375" style="82" customWidth="1"/>
    <col min="4613" max="4863" width="9.140625" style="82"/>
    <col min="4864" max="4864" width="31.28515625" style="82" customWidth="1"/>
    <col min="4865" max="4865" width="17.28515625" style="82" customWidth="1"/>
    <col min="4866" max="4866" width="17.42578125" style="82" customWidth="1"/>
    <col min="4867" max="4867" width="19.85546875" style="82" customWidth="1"/>
    <col min="4868" max="4868" width="2.7109375" style="82" customWidth="1"/>
    <col min="4869" max="5119" width="9.140625" style="82"/>
    <col min="5120" max="5120" width="31.28515625" style="82" customWidth="1"/>
    <col min="5121" max="5121" width="17.28515625" style="82" customWidth="1"/>
    <col min="5122" max="5122" width="17.42578125" style="82" customWidth="1"/>
    <col min="5123" max="5123" width="19.85546875" style="82" customWidth="1"/>
    <col min="5124" max="5124" width="2.7109375" style="82" customWidth="1"/>
    <col min="5125" max="5375" width="9.140625" style="82"/>
    <col min="5376" max="5376" width="31.28515625" style="82" customWidth="1"/>
    <col min="5377" max="5377" width="17.28515625" style="82" customWidth="1"/>
    <col min="5378" max="5378" width="17.42578125" style="82" customWidth="1"/>
    <col min="5379" max="5379" width="19.85546875" style="82" customWidth="1"/>
    <col min="5380" max="5380" width="2.7109375" style="82" customWidth="1"/>
    <col min="5381" max="5631" width="9.140625" style="82"/>
    <col min="5632" max="5632" width="31.28515625" style="82" customWidth="1"/>
    <col min="5633" max="5633" width="17.28515625" style="82" customWidth="1"/>
    <col min="5634" max="5634" width="17.42578125" style="82" customWidth="1"/>
    <col min="5635" max="5635" width="19.85546875" style="82" customWidth="1"/>
    <col min="5636" max="5636" width="2.7109375" style="82" customWidth="1"/>
    <col min="5637" max="5887" width="9.140625" style="82"/>
    <col min="5888" max="5888" width="31.28515625" style="82" customWidth="1"/>
    <col min="5889" max="5889" width="17.28515625" style="82" customWidth="1"/>
    <col min="5890" max="5890" width="17.42578125" style="82" customWidth="1"/>
    <col min="5891" max="5891" width="19.85546875" style="82" customWidth="1"/>
    <col min="5892" max="5892" width="2.7109375" style="82" customWidth="1"/>
    <col min="5893" max="6143" width="9.140625" style="82"/>
    <col min="6144" max="6144" width="31.28515625" style="82" customWidth="1"/>
    <col min="6145" max="6145" width="17.28515625" style="82" customWidth="1"/>
    <col min="6146" max="6146" width="17.42578125" style="82" customWidth="1"/>
    <col min="6147" max="6147" width="19.85546875" style="82" customWidth="1"/>
    <col min="6148" max="6148" width="2.7109375" style="82" customWidth="1"/>
    <col min="6149" max="6399" width="9.140625" style="82"/>
    <col min="6400" max="6400" width="31.28515625" style="82" customWidth="1"/>
    <col min="6401" max="6401" width="17.28515625" style="82" customWidth="1"/>
    <col min="6402" max="6402" width="17.42578125" style="82" customWidth="1"/>
    <col min="6403" max="6403" width="19.85546875" style="82" customWidth="1"/>
    <col min="6404" max="6404" width="2.7109375" style="82" customWidth="1"/>
    <col min="6405" max="6655" width="9.140625" style="82"/>
    <col min="6656" max="6656" width="31.28515625" style="82" customWidth="1"/>
    <col min="6657" max="6657" width="17.28515625" style="82" customWidth="1"/>
    <col min="6658" max="6658" width="17.42578125" style="82" customWidth="1"/>
    <col min="6659" max="6659" width="19.85546875" style="82" customWidth="1"/>
    <col min="6660" max="6660" width="2.7109375" style="82" customWidth="1"/>
    <col min="6661" max="6911" width="9.140625" style="82"/>
    <col min="6912" max="6912" width="31.28515625" style="82" customWidth="1"/>
    <col min="6913" max="6913" width="17.28515625" style="82" customWidth="1"/>
    <col min="6914" max="6914" width="17.42578125" style="82" customWidth="1"/>
    <col min="6915" max="6915" width="19.85546875" style="82" customWidth="1"/>
    <col min="6916" max="6916" width="2.7109375" style="82" customWidth="1"/>
    <col min="6917" max="7167" width="9.140625" style="82"/>
    <col min="7168" max="7168" width="31.28515625" style="82" customWidth="1"/>
    <col min="7169" max="7169" width="17.28515625" style="82" customWidth="1"/>
    <col min="7170" max="7170" width="17.42578125" style="82" customWidth="1"/>
    <col min="7171" max="7171" width="19.85546875" style="82" customWidth="1"/>
    <col min="7172" max="7172" width="2.7109375" style="82" customWidth="1"/>
    <col min="7173" max="7423" width="9.140625" style="82"/>
    <col min="7424" max="7424" width="31.28515625" style="82" customWidth="1"/>
    <col min="7425" max="7425" width="17.28515625" style="82" customWidth="1"/>
    <col min="7426" max="7426" width="17.42578125" style="82" customWidth="1"/>
    <col min="7427" max="7427" width="19.85546875" style="82" customWidth="1"/>
    <col min="7428" max="7428" width="2.7109375" style="82" customWidth="1"/>
    <col min="7429" max="7679" width="9.140625" style="82"/>
    <col min="7680" max="7680" width="31.28515625" style="82" customWidth="1"/>
    <col min="7681" max="7681" width="17.28515625" style="82" customWidth="1"/>
    <col min="7682" max="7682" width="17.42578125" style="82" customWidth="1"/>
    <col min="7683" max="7683" width="19.85546875" style="82" customWidth="1"/>
    <col min="7684" max="7684" width="2.7109375" style="82" customWidth="1"/>
    <col min="7685" max="7935" width="9.140625" style="82"/>
    <col min="7936" max="7936" width="31.28515625" style="82" customWidth="1"/>
    <col min="7937" max="7937" width="17.28515625" style="82" customWidth="1"/>
    <col min="7938" max="7938" width="17.42578125" style="82" customWidth="1"/>
    <col min="7939" max="7939" width="19.85546875" style="82" customWidth="1"/>
    <col min="7940" max="7940" width="2.7109375" style="82" customWidth="1"/>
    <col min="7941" max="8191" width="9.140625" style="82"/>
    <col min="8192" max="8192" width="31.28515625" style="82" customWidth="1"/>
    <col min="8193" max="8193" width="17.28515625" style="82" customWidth="1"/>
    <col min="8194" max="8194" width="17.42578125" style="82" customWidth="1"/>
    <col min="8195" max="8195" width="19.85546875" style="82" customWidth="1"/>
    <col min="8196" max="8196" width="2.7109375" style="82" customWidth="1"/>
    <col min="8197" max="8447" width="9.140625" style="82"/>
    <col min="8448" max="8448" width="31.28515625" style="82" customWidth="1"/>
    <col min="8449" max="8449" width="17.28515625" style="82" customWidth="1"/>
    <col min="8450" max="8450" width="17.42578125" style="82" customWidth="1"/>
    <col min="8451" max="8451" width="19.85546875" style="82" customWidth="1"/>
    <col min="8452" max="8452" width="2.7109375" style="82" customWidth="1"/>
    <col min="8453" max="8703" width="9.140625" style="82"/>
    <col min="8704" max="8704" width="31.28515625" style="82" customWidth="1"/>
    <col min="8705" max="8705" width="17.28515625" style="82" customWidth="1"/>
    <col min="8706" max="8706" width="17.42578125" style="82" customWidth="1"/>
    <col min="8707" max="8707" width="19.85546875" style="82" customWidth="1"/>
    <col min="8708" max="8708" width="2.7109375" style="82" customWidth="1"/>
    <col min="8709" max="8959" width="9.140625" style="82"/>
    <col min="8960" max="8960" width="31.28515625" style="82" customWidth="1"/>
    <col min="8961" max="8961" width="17.28515625" style="82" customWidth="1"/>
    <col min="8962" max="8962" width="17.42578125" style="82" customWidth="1"/>
    <col min="8963" max="8963" width="19.85546875" style="82" customWidth="1"/>
    <col min="8964" max="8964" width="2.7109375" style="82" customWidth="1"/>
    <col min="8965" max="9215" width="9.140625" style="82"/>
    <col min="9216" max="9216" width="31.28515625" style="82" customWidth="1"/>
    <col min="9217" max="9217" width="17.28515625" style="82" customWidth="1"/>
    <col min="9218" max="9218" width="17.42578125" style="82" customWidth="1"/>
    <col min="9219" max="9219" width="19.85546875" style="82" customWidth="1"/>
    <col min="9220" max="9220" width="2.7109375" style="82" customWidth="1"/>
    <col min="9221" max="9471" width="9.140625" style="82"/>
    <col min="9472" max="9472" width="31.28515625" style="82" customWidth="1"/>
    <col min="9473" max="9473" width="17.28515625" style="82" customWidth="1"/>
    <col min="9474" max="9474" width="17.42578125" style="82" customWidth="1"/>
    <col min="9475" max="9475" width="19.85546875" style="82" customWidth="1"/>
    <col min="9476" max="9476" width="2.7109375" style="82" customWidth="1"/>
    <col min="9477" max="9727" width="9.140625" style="82"/>
    <col min="9728" max="9728" width="31.28515625" style="82" customWidth="1"/>
    <col min="9729" max="9729" width="17.28515625" style="82" customWidth="1"/>
    <col min="9730" max="9730" width="17.42578125" style="82" customWidth="1"/>
    <col min="9731" max="9731" width="19.85546875" style="82" customWidth="1"/>
    <col min="9732" max="9732" width="2.7109375" style="82" customWidth="1"/>
    <col min="9733" max="9983" width="9.140625" style="82"/>
    <col min="9984" max="9984" width="31.28515625" style="82" customWidth="1"/>
    <col min="9985" max="9985" width="17.28515625" style="82" customWidth="1"/>
    <col min="9986" max="9986" width="17.42578125" style="82" customWidth="1"/>
    <col min="9987" max="9987" width="19.85546875" style="82" customWidth="1"/>
    <col min="9988" max="9988" width="2.7109375" style="82" customWidth="1"/>
    <col min="9989" max="10239" width="9.140625" style="82"/>
    <col min="10240" max="10240" width="31.28515625" style="82" customWidth="1"/>
    <col min="10241" max="10241" width="17.28515625" style="82" customWidth="1"/>
    <col min="10242" max="10242" width="17.42578125" style="82" customWidth="1"/>
    <col min="10243" max="10243" width="19.85546875" style="82" customWidth="1"/>
    <col min="10244" max="10244" width="2.7109375" style="82" customWidth="1"/>
    <col min="10245" max="10495" width="9.140625" style="82"/>
    <col min="10496" max="10496" width="31.28515625" style="82" customWidth="1"/>
    <col min="10497" max="10497" width="17.28515625" style="82" customWidth="1"/>
    <col min="10498" max="10498" width="17.42578125" style="82" customWidth="1"/>
    <col min="10499" max="10499" width="19.85546875" style="82" customWidth="1"/>
    <col min="10500" max="10500" width="2.7109375" style="82" customWidth="1"/>
    <col min="10501" max="10751" width="9.140625" style="82"/>
    <col min="10752" max="10752" width="31.28515625" style="82" customWidth="1"/>
    <col min="10753" max="10753" width="17.28515625" style="82" customWidth="1"/>
    <col min="10754" max="10754" width="17.42578125" style="82" customWidth="1"/>
    <col min="10755" max="10755" width="19.85546875" style="82" customWidth="1"/>
    <col min="10756" max="10756" width="2.7109375" style="82" customWidth="1"/>
    <col min="10757" max="11007" width="9.140625" style="82"/>
    <col min="11008" max="11008" width="31.28515625" style="82" customWidth="1"/>
    <col min="11009" max="11009" width="17.28515625" style="82" customWidth="1"/>
    <col min="11010" max="11010" width="17.42578125" style="82" customWidth="1"/>
    <col min="11011" max="11011" width="19.85546875" style="82" customWidth="1"/>
    <col min="11012" max="11012" width="2.7109375" style="82" customWidth="1"/>
    <col min="11013" max="11263" width="9.140625" style="82"/>
    <col min="11264" max="11264" width="31.28515625" style="82" customWidth="1"/>
    <col min="11265" max="11265" width="17.28515625" style="82" customWidth="1"/>
    <col min="11266" max="11266" width="17.42578125" style="82" customWidth="1"/>
    <col min="11267" max="11267" width="19.85546875" style="82" customWidth="1"/>
    <col min="11268" max="11268" width="2.7109375" style="82" customWidth="1"/>
    <col min="11269" max="11519" width="9.140625" style="82"/>
    <col min="11520" max="11520" width="31.28515625" style="82" customWidth="1"/>
    <col min="11521" max="11521" width="17.28515625" style="82" customWidth="1"/>
    <col min="11522" max="11522" width="17.42578125" style="82" customWidth="1"/>
    <col min="11523" max="11523" width="19.85546875" style="82" customWidth="1"/>
    <col min="11524" max="11524" width="2.7109375" style="82" customWidth="1"/>
    <col min="11525" max="11775" width="9.140625" style="82"/>
    <col min="11776" max="11776" width="31.28515625" style="82" customWidth="1"/>
    <col min="11777" max="11777" width="17.28515625" style="82" customWidth="1"/>
    <col min="11778" max="11778" width="17.42578125" style="82" customWidth="1"/>
    <col min="11779" max="11779" width="19.85546875" style="82" customWidth="1"/>
    <col min="11780" max="11780" width="2.7109375" style="82" customWidth="1"/>
    <col min="11781" max="12031" width="9.140625" style="82"/>
    <col min="12032" max="12032" width="31.28515625" style="82" customWidth="1"/>
    <col min="12033" max="12033" width="17.28515625" style="82" customWidth="1"/>
    <col min="12034" max="12034" width="17.42578125" style="82" customWidth="1"/>
    <col min="12035" max="12035" width="19.85546875" style="82" customWidth="1"/>
    <col min="12036" max="12036" width="2.7109375" style="82" customWidth="1"/>
    <col min="12037" max="12287" width="9.140625" style="82"/>
    <col min="12288" max="12288" width="31.28515625" style="82" customWidth="1"/>
    <col min="12289" max="12289" width="17.28515625" style="82" customWidth="1"/>
    <col min="12290" max="12290" width="17.42578125" style="82" customWidth="1"/>
    <col min="12291" max="12291" width="19.85546875" style="82" customWidth="1"/>
    <col min="12292" max="12292" width="2.7109375" style="82" customWidth="1"/>
    <col min="12293" max="12543" width="9.140625" style="82"/>
    <col min="12544" max="12544" width="31.28515625" style="82" customWidth="1"/>
    <col min="12545" max="12545" width="17.28515625" style="82" customWidth="1"/>
    <col min="12546" max="12546" width="17.42578125" style="82" customWidth="1"/>
    <col min="12547" max="12547" width="19.85546875" style="82" customWidth="1"/>
    <col min="12548" max="12548" width="2.7109375" style="82" customWidth="1"/>
    <col min="12549" max="12799" width="9.140625" style="82"/>
    <col min="12800" max="12800" width="31.28515625" style="82" customWidth="1"/>
    <col min="12801" max="12801" width="17.28515625" style="82" customWidth="1"/>
    <col min="12802" max="12802" width="17.42578125" style="82" customWidth="1"/>
    <col min="12803" max="12803" width="19.85546875" style="82" customWidth="1"/>
    <col min="12804" max="12804" width="2.7109375" style="82" customWidth="1"/>
    <col min="12805" max="13055" width="9.140625" style="82"/>
    <col min="13056" max="13056" width="31.28515625" style="82" customWidth="1"/>
    <col min="13057" max="13057" width="17.28515625" style="82" customWidth="1"/>
    <col min="13058" max="13058" width="17.42578125" style="82" customWidth="1"/>
    <col min="13059" max="13059" width="19.85546875" style="82" customWidth="1"/>
    <col min="13060" max="13060" width="2.7109375" style="82" customWidth="1"/>
    <col min="13061" max="13311" width="9.140625" style="82"/>
    <col min="13312" max="13312" width="31.28515625" style="82" customWidth="1"/>
    <col min="13313" max="13313" width="17.28515625" style="82" customWidth="1"/>
    <col min="13314" max="13314" width="17.42578125" style="82" customWidth="1"/>
    <col min="13315" max="13315" width="19.85546875" style="82" customWidth="1"/>
    <col min="13316" max="13316" width="2.7109375" style="82" customWidth="1"/>
    <col min="13317" max="13567" width="9.140625" style="82"/>
    <col min="13568" max="13568" width="31.28515625" style="82" customWidth="1"/>
    <col min="13569" max="13569" width="17.28515625" style="82" customWidth="1"/>
    <col min="13570" max="13570" width="17.42578125" style="82" customWidth="1"/>
    <col min="13571" max="13571" width="19.85546875" style="82" customWidth="1"/>
    <col min="13572" max="13572" width="2.7109375" style="82" customWidth="1"/>
    <col min="13573" max="13823" width="9.140625" style="82"/>
    <col min="13824" max="13824" width="31.28515625" style="82" customWidth="1"/>
    <col min="13825" max="13825" width="17.28515625" style="82" customWidth="1"/>
    <col min="13826" max="13826" width="17.42578125" style="82" customWidth="1"/>
    <col min="13827" max="13827" width="19.85546875" style="82" customWidth="1"/>
    <col min="13828" max="13828" width="2.7109375" style="82" customWidth="1"/>
    <col min="13829" max="14079" width="9.140625" style="82"/>
    <col min="14080" max="14080" width="31.28515625" style="82" customWidth="1"/>
    <col min="14081" max="14081" width="17.28515625" style="82" customWidth="1"/>
    <col min="14082" max="14082" width="17.42578125" style="82" customWidth="1"/>
    <col min="14083" max="14083" width="19.85546875" style="82" customWidth="1"/>
    <col min="14084" max="14084" width="2.7109375" style="82" customWidth="1"/>
    <col min="14085" max="14335" width="9.140625" style="82"/>
    <col min="14336" max="14336" width="31.28515625" style="82" customWidth="1"/>
    <col min="14337" max="14337" width="17.28515625" style="82" customWidth="1"/>
    <col min="14338" max="14338" width="17.42578125" style="82" customWidth="1"/>
    <col min="14339" max="14339" width="19.85546875" style="82" customWidth="1"/>
    <col min="14340" max="14340" width="2.7109375" style="82" customWidth="1"/>
    <col min="14341" max="14591" width="9.140625" style="82"/>
    <col min="14592" max="14592" width="31.28515625" style="82" customWidth="1"/>
    <col min="14593" max="14593" width="17.28515625" style="82" customWidth="1"/>
    <col min="14594" max="14594" width="17.42578125" style="82" customWidth="1"/>
    <col min="14595" max="14595" width="19.85546875" style="82" customWidth="1"/>
    <col min="14596" max="14596" width="2.7109375" style="82" customWidth="1"/>
    <col min="14597" max="14847" width="9.140625" style="82"/>
    <col min="14848" max="14848" width="31.28515625" style="82" customWidth="1"/>
    <col min="14849" max="14849" width="17.28515625" style="82" customWidth="1"/>
    <col min="14850" max="14850" width="17.42578125" style="82" customWidth="1"/>
    <col min="14851" max="14851" width="19.85546875" style="82" customWidth="1"/>
    <col min="14852" max="14852" width="2.7109375" style="82" customWidth="1"/>
    <col min="14853" max="15103" width="9.140625" style="82"/>
    <col min="15104" max="15104" width="31.28515625" style="82" customWidth="1"/>
    <col min="15105" max="15105" width="17.28515625" style="82" customWidth="1"/>
    <col min="15106" max="15106" width="17.42578125" style="82" customWidth="1"/>
    <col min="15107" max="15107" width="19.85546875" style="82" customWidth="1"/>
    <col min="15108" max="15108" width="2.7109375" style="82" customWidth="1"/>
    <col min="15109" max="15359" width="9.140625" style="82"/>
    <col min="15360" max="15360" width="31.28515625" style="82" customWidth="1"/>
    <col min="15361" max="15361" width="17.28515625" style="82" customWidth="1"/>
    <col min="15362" max="15362" width="17.42578125" style="82" customWidth="1"/>
    <col min="15363" max="15363" width="19.85546875" style="82" customWidth="1"/>
    <col min="15364" max="15364" width="2.7109375" style="82" customWidth="1"/>
    <col min="15365" max="15615" width="9.140625" style="82"/>
    <col min="15616" max="15616" width="31.28515625" style="82" customWidth="1"/>
    <col min="15617" max="15617" width="17.28515625" style="82" customWidth="1"/>
    <col min="15618" max="15618" width="17.42578125" style="82" customWidth="1"/>
    <col min="15619" max="15619" width="19.85546875" style="82" customWidth="1"/>
    <col min="15620" max="15620" width="2.7109375" style="82" customWidth="1"/>
    <col min="15621" max="15871" width="9.140625" style="82"/>
    <col min="15872" max="15872" width="31.28515625" style="82" customWidth="1"/>
    <col min="15873" max="15873" width="17.28515625" style="82" customWidth="1"/>
    <col min="15874" max="15874" width="17.42578125" style="82" customWidth="1"/>
    <col min="15875" max="15875" width="19.85546875" style="82" customWidth="1"/>
    <col min="15876" max="15876" width="2.7109375" style="82" customWidth="1"/>
    <col min="15877" max="16127" width="9.140625" style="82"/>
    <col min="16128" max="16128" width="31.28515625" style="82" customWidth="1"/>
    <col min="16129" max="16129" width="17.28515625" style="82" customWidth="1"/>
    <col min="16130" max="16130" width="17.42578125" style="82" customWidth="1"/>
    <col min="16131" max="16131" width="19.85546875" style="82" customWidth="1"/>
    <col min="16132" max="16132" width="2.7109375" style="82" customWidth="1"/>
    <col min="16133" max="16384" width="9.140625" style="82"/>
  </cols>
  <sheetData>
    <row r="1" spans="1:7" ht="18.75">
      <c r="A1" s="86"/>
      <c r="B1" s="405" t="s">
        <v>294</v>
      </c>
      <c r="C1" s="405"/>
      <c r="D1" s="405"/>
      <c r="E1" s="86"/>
    </row>
    <row r="2" spans="1:7" s="83" customFormat="1" ht="18.75">
      <c r="B2" s="405" t="s">
        <v>293</v>
      </c>
      <c r="C2" s="405"/>
      <c r="D2" s="405"/>
      <c r="G2" s="84"/>
    </row>
    <row r="3" spans="1:7" s="83" customFormat="1" ht="18.75">
      <c r="A3" s="113"/>
      <c r="B3" s="113"/>
      <c r="C3" s="18"/>
      <c r="D3" s="18"/>
    </row>
    <row r="4" spans="1:7" s="83" customFormat="1" ht="18.75">
      <c r="A4" s="113"/>
      <c r="B4" s="113"/>
      <c r="C4" s="18"/>
      <c r="D4" s="18"/>
    </row>
    <row r="5" spans="1:7" s="83" customFormat="1" ht="18.75">
      <c r="A5" s="113"/>
      <c r="B5" s="113"/>
      <c r="C5" s="18"/>
      <c r="D5" s="18"/>
    </row>
    <row r="6" spans="1:7" s="1" customFormat="1" ht="16.5" customHeight="1">
      <c r="A6" s="334" t="s">
        <v>0</v>
      </c>
      <c r="B6" s="334"/>
      <c r="C6" s="334"/>
      <c r="D6" s="334"/>
    </row>
    <row r="7" spans="1:7" s="1" customFormat="1" ht="5.25" customHeight="1">
      <c r="A7" s="108"/>
      <c r="B7" s="108"/>
    </row>
    <row r="8" spans="1:7" s="1" customFormat="1" ht="16.5" customHeight="1">
      <c r="A8" s="333" t="s">
        <v>246</v>
      </c>
      <c r="B8" s="333"/>
      <c r="C8" s="333"/>
      <c r="D8" s="333"/>
    </row>
    <row r="9" spans="1:7" s="1" customFormat="1" ht="37.5" customHeight="1">
      <c r="A9" s="333"/>
      <c r="B9" s="333"/>
      <c r="C9" s="333"/>
      <c r="D9" s="333"/>
    </row>
    <row r="10" spans="1:7" s="1" customFormat="1" ht="19.5" customHeight="1">
      <c r="A10" s="107"/>
      <c r="B10" s="107"/>
      <c r="C10" s="107"/>
      <c r="D10" s="107"/>
    </row>
    <row r="11" spans="1:7" s="1" customFormat="1" ht="19.5" customHeight="1">
      <c r="A11" s="107"/>
      <c r="B11" s="107"/>
      <c r="C11" s="107"/>
      <c r="D11" s="107"/>
    </row>
    <row r="12" spans="1:7" s="83" customFormat="1" ht="18" customHeight="1">
      <c r="C12" s="138"/>
    </row>
    <row r="13" spans="1:7" s="85" customFormat="1" ht="20.25" customHeight="1">
      <c r="B13" s="139"/>
      <c r="D13" s="140" t="s">
        <v>1</v>
      </c>
    </row>
    <row r="14" spans="1:7" s="83" customFormat="1" ht="19.5" customHeight="1">
      <c r="A14" s="416" t="s">
        <v>247</v>
      </c>
      <c r="B14" s="409" t="s">
        <v>4</v>
      </c>
      <c r="C14" s="412" t="s">
        <v>63</v>
      </c>
      <c r="D14" s="413"/>
    </row>
    <row r="15" spans="1:7" s="83" customFormat="1" ht="33.75" customHeight="1">
      <c r="A15" s="417"/>
      <c r="B15" s="410"/>
      <c r="C15" s="410" t="s">
        <v>72</v>
      </c>
      <c r="D15" s="414" t="s">
        <v>210</v>
      </c>
    </row>
    <row r="16" spans="1:7" s="83" customFormat="1" ht="57.75" customHeight="1">
      <c r="A16" s="418"/>
      <c r="B16" s="411"/>
      <c r="C16" s="411"/>
      <c r="D16" s="415"/>
    </row>
    <row r="17" spans="1:5" s="83" customFormat="1" ht="16.5" customHeight="1">
      <c r="A17" s="141">
        <v>1</v>
      </c>
      <c r="B17" s="142">
        <v>2</v>
      </c>
      <c r="C17" s="142">
        <v>3</v>
      </c>
      <c r="D17" s="143">
        <v>4</v>
      </c>
    </row>
    <row r="18" spans="1:5" s="83" customFormat="1" ht="4.5" customHeight="1">
      <c r="A18" s="144"/>
      <c r="B18" s="144"/>
      <c r="C18" s="145"/>
      <c r="D18" s="145"/>
    </row>
    <row r="19" spans="1:5" ht="37.5">
      <c r="A19" s="146" t="s">
        <v>139</v>
      </c>
      <c r="B19" s="145">
        <f>C19+D19</f>
        <v>101.2788</v>
      </c>
      <c r="C19" s="145">
        <v>99.253219999999999</v>
      </c>
      <c r="D19" s="145">
        <v>2.0255800000000002</v>
      </c>
      <c r="E19" s="148"/>
    </row>
    <row r="20" spans="1:5" ht="37.5">
      <c r="A20" s="146" t="s">
        <v>90</v>
      </c>
      <c r="B20" s="145">
        <f t="shared" ref="B20:B35" si="0">C20+D20</f>
        <v>941.54245000000003</v>
      </c>
      <c r="C20" s="145">
        <v>922.71159999999998</v>
      </c>
      <c r="D20" s="145">
        <v>18.830850000000002</v>
      </c>
      <c r="E20" s="148"/>
    </row>
    <row r="21" spans="1:5" ht="37.5">
      <c r="A21" s="146" t="s">
        <v>145</v>
      </c>
      <c r="B21" s="145">
        <f t="shared" si="0"/>
        <v>88.885999999999996</v>
      </c>
      <c r="C21" s="145">
        <v>87.108279999999993</v>
      </c>
      <c r="D21" s="145">
        <v>1.77772</v>
      </c>
      <c r="E21" s="148"/>
    </row>
    <row r="22" spans="1:5" ht="37.5">
      <c r="A22" s="146" t="s">
        <v>93</v>
      </c>
      <c r="B22" s="145">
        <f t="shared" si="0"/>
        <v>1320.9355599999999</v>
      </c>
      <c r="C22" s="145">
        <v>1294.51685</v>
      </c>
      <c r="D22" s="145">
        <v>26.418710000000001</v>
      </c>
      <c r="E22" s="148"/>
    </row>
    <row r="23" spans="1:5" ht="37.5">
      <c r="A23" s="146" t="s">
        <v>155</v>
      </c>
      <c r="B23" s="145">
        <f t="shared" si="0"/>
        <v>2027.1405</v>
      </c>
      <c r="C23" s="145">
        <v>1986.5976800000001</v>
      </c>
      <c r="D23" s="145">
        <v>40.542819999999999</v>
      </c>
      <c r="E23" s="148"/>
    </row>
    <row r="24" spans="1:5" ht="37.5">
      <c r="A24" s="146" t="s">
        <v>164</v>
      </c>
      <c r="B24" s="145">
        <f t="shared" si="0"/>
        <v>748.43467999999996</v>
      </c>
      <c r="C24" s="145">
        <v>733.46597999999994</v>
      </c>
      <c r="D24" s="145">
        <v>14.9687</v>
      </c>
      <c r="E24" s="148"/>
    </row>
    <row r="25" spans="1:5" ht="37.5">
      <c r="A25" s="146" t="s">
        <v>168</v>
      </c>
      <c r="B25" s="145">
        <f t="shared" si="0"/>
        <v>644.01400000000001</v>
      </c>
      <c r="C25" s="145">
        <v>631.13372000000004</v>
      </c>
      <c r="D25" s="145">
        <v>12.880280000000001</v>
      </c>
      <c r="E25" s="148"/>
    </row>
    <row r="26" spans="1:5" ht="37.5">
      <c r="A26" s="146" t="s">
        <v>173</v>
      </c>
      <c r="B26" s="145">
        <f t="shared" si="0"/>
        <v>1243.2518</v>
      </c>
      <c r="C26" s="145">
        <v>1218.3867600000001</v>
      </c>
      <c r="D26" s="145">
        <v>24.86504</v>
      </c>
      <c r="E26" s="148"/>
    </row>
    <row r="27" spans="1:5" ht="37.5">
      <c r="A27" s="146" t="s">
        <v>103</v>
      </c>
      <c r="B27" s="145">
        <f t="shared" si="0"/>
        <v>1356.0109</v>
      </c>
      <c r="C27" s="145">
        <v>1328.89068</v>
      </c>
      <c r="D27" s="145">
        <v>27.12022</v>
      </c>
      <c r="E27" s="148"/>
    </row>
    <row r="28" spans="1:5" ht="37.5">
      <c r="A28" s="146" t="s">
        <v>181</v>
      </c>
      <c r="B28" s="145">
        <f t="shared" si="0"/>
        <v>227.00649999999999</v>
      </c>
      <c r="C28" s="145">
        <v>222.46637000000001</v>
      </c>
      <c r="D28" s="145">
        <v>4.5401300000000004</v>
      </c>
      <c r="E28" s="148"/>
    </row>
    <row r="29" spans="1:5" ht="37.5">
      <c r="A29" s="146" t="s">
        <v>183</v>
      </c>
      <c r="B29" s="145">
        <f t="shared" si="0"/>
        <v>679.8211</v>
      </c>
      <c r="C29" s="145">
        <v>666.22468000000003</v>
      </c>
      <c r="D29" s="145">
        <v>13.59642</v>
      </c>
      <c r="E29" s="148"/>
    </row>
    <row r="30" spans="1:5" ht="37.5">
      <c r="A30" s="146" t="s">
        <v>185</v>
      </c>
      <c r="B30" s="145">
        <f t="shared" si="0"/>
        <v>1327.1146000000001</v>
      </c>
      <c r="C30" s="145">
        <v>1300.57231</v>
      </c>
      <c r="D30" s="145">
        <v>26.542290000000001</v>
      </c>
      <c r="E30" s="148"/>
    </row>
    <row r="31" spans="1:5" ht="37.5">
      <c r="A31" s="146" t="s">
        <v>188</v>
      </c>
      <c r="B31" s="145">
        <f t="shared" si="0"/>
        <v>338.48500000000001</v>
      </c>
      <c r="C31" s="145">
        <v>331.71530000000001</v>
      </c>
      <c r="D31" s="145">
        <v>6.7697000000000003</v>
      </c>
      <c r="E31" s="148"/>
    </row>
    <row r="32" spans="1:5" ht="37.5">
      <c r="A32" s="146" t="s">
        <v>190</v>
      </c>
      <c r="B32" s="145">
        <f t="shared" si="0"/>
        <v>862.92010000000005</v>
      </c>
      <c r="C32" s="145">
        <v>845.6617</v>
      </c>
      <c r="D32" s="145">
        <v>17.258400000000002</v>
      </c>
      <c r="E32" s="148"/>
    </row>
    <row r="33" spans="1:5" ht="37.5">
      <c r="A33" s="146" t="s">
        <v>202</v>
      </c>
      <c r="B33" s="145">
        <f t="shared" si="0"/>
        <v>373.947</v>
      </c>
      <c r="C33" s="145">
        <v>366.46805999999998</v>
      </c>
      <c r="D33" s="145">
        <v>7.4789399999999997</v>
      </c>
      <c r="E33" s="148"/>
    </row>
    <row r="34" spans="1:5" ht="37.5">
      <c r="A34" s="146" t="s">
        <v>112</v>
      </c>
      <c r="B34" s="145">
        <f t="shared" si="0"/>
        <v>840</v>
      </c>
      <c r="C34" s="145">
        <v>823.2</v>
      </c>
      <c r="D34" s="145">
        <v>16.8</v>
      </c>
      <c r="E34" s="148"/>
    </row>
    <row r="35" spans="1:5" ht="37.5" customHeight="1">
      <c r="A35" s="146" t="s">
        <v>207</v>
      </c>
      <c r="B35" s="145">
        <f t="shared" si="0"/>
        <v>795.07749999999999</v>
      </c>
      <c r="C35" s="145">
        <v>779.17594999999994</v>
      </c>
      <c r="D35" s="145">
        <v>15.90155</v>
      </c>
      <c r="E35" s="148"/>
    </row>
    <row r="36" spans="1:5" ht="26.25" customHeight="1">
      <c r="A36" s="1" t="s">
        <v>4</v>
      </c>
      <c r="B36" s="147">
        <f>SUM(B19:B35)</f>
        <v>13915.86649</v>
      </c>
      <c r="C36" s="147">
        <f t="shared" ref="C36:D36" si="1">SUM(C19:C35)</f>
        <v>13637.549139999999</v>
      </c>
      <c r="D36" s="147">
        <f t="shared" si="1"/>
        <v>278.31734999999998</v>
      </c>
      <c r="E36" s="148"/>
    </row>
    <row r="37" spans="1:5" ht="18.75">
      <c r="A37" s="146"/>
      <c r="B37" s="147"/>
      <c r="C37" s="145"/>
      <c r="D37" s="148"/>
      <c r="E37" s="148"/>
    </row>
    <row r="38" spans="1:5" ht="18.75">
      <c r="A38" s="146"/>
      <c r="B38" s="147"/>
      <c r="C38" s="145"/>
      <c r="D38" s="148"/>
      <c r="E38" s="148"/>
    </row>
    <row r="39" spans="1:5" ht="18.75">
      <c r="A39" s="146"/>
      <c r="B39" s="147"/>
      <c r="C39" s="145"/>
      <c r="D39" s="148"/>
      <c r="E39" s="148"/>
    </row>
    <row r="40" spans="1:5" ht="36.75" customHeight="1">
      <c r="A40" s="146"/>
      <c r="B40" s="147"/>
      <c r="C40" s="145"/>
      <c r="D40" s="148"/>
      <c r="E40" s="148"/>
    </row>
    <row r="41" spans="1:5" ht="18.75">
      <c r="A41" s="146"/>
      <c r="B41" s="147"/>
      <c r="C41" s="145"/>
      <c r="D41" s="148"/>
      <c r="E41" s="148"/>
    </row>
    <row r="42" spans="1:5" ht="18.75">
      <c r="A42" s="146"/>
      <c r="B42" s="147"/>
      <c r="C42" s="145"/>
      <c r="D42" s="148"/>
      <c r="E42" s="148"/>
    </row>
    <row r="43" spans="1:5" ht="18.75">
      <c r="A43" s="146"/>
      <c r="B43" s="147"/>
      <c r="C43" s="145"/>
      <c r="D43" s="148"/>
      <c r="E43" s="148"/>
    </row>
    <row r="44" spans="1:5" ht="18.75">
      <c r="A44" s="146"/>
      <c r="B44" s="147"/>
      <c r="C44" s="145"/>
      <c r="D44" s="148"/>
      <c r="E44" s="148"/>
    </row>
    <row r="45" spans="1:5" ht="18.75">
      <c r="A45" s="146"/>
      <c r="B45" s="147"/>
      <c r="C45" s="145"/>
      <c r="D45" s="148"/>
      <c r="E45" s="148"/>
    </row>
    <row r="46" spans="1:5" ht="18.75">
      <c r="A46" s="146"/>
      <c r="B46" s="147"/>
      <c r="C46" s="145"/>
      <c r="D46" s="148"/>
      <c r="E46" s="148"/>
    </row>
    <row r="47" spans="1:5" ht="18.75">
      <c r="A47" s="146"/>
      <c r="B47" s="147"/>
      <c r="C47" s="145"/>
      <c r="D47" s="148"/>
      <c r="E47" s="148"/>
    </row>
    <row r="48" spans="1:5" ht="18.75">
      <c r="A48" s="146"/>
      <c r="B48" s="147"/>
      <c r="C48" s="145"/>
      <c r="D48" s="148"/>
      <c r="E48" s="148"/>
    </row>
    <row r="49" spans="1:5" ht="18.75">
      <c r="A49" s="146"/>
      <c r="B49" s="147"/>
      <c r="C49" s="145"/>
      <c r="D49" s="148"/>
      <c r="E49" s="148"/>
    </row>
    <row r="50" spans="1:5" ht="36.75" customHeight="1">
      <c r="A50" s="146"/>
      <c r="B50" s="147"/>
      <c r="C50" s="145"/>
      <c r="D50" s="148"/>
      <c r="E50" s="148"/>
    </row>
    <row r="51" spans="1:5" ht="72.75" customHeight="1">
      <c r="A51" s="146"/>
      <c r="B51" s="147"/>
      <c r="C51" s="145"/>
      <c r="D51" s="148"/>
      <c r="E51" s="148"/>
    </row>
    <row r="52" spans="1:5" ht="18.75">
      <c r="A52" s="146"/>
      <c r="B52" s="147"/>
      <c r="C52" s="145"/>
      <c r="D52" s="148"/>
      <c r="E52" s="148"/>
    </row>
    <row r="53" spans="1:5" ht="18.75">
      <c r="A53" s="146"/>
      <c r="B53" s="147"/>
      <c r="C53" s="145"/>
      <c r="D53" s="148"/>
      <c r="E53" s="148"/>
    </row>
    <row r="54" spans="1:5" ht="18.75">
      <c r="A54" s="146"/>
      <c r="B54" s="147"/>
      <c r="C54" s="145"/>
      <c r="D54" s="148"/>
      <c r="E54" s="148"/>
    </row>
    <row r="55" spans="1:5" ht="18.75">
      <c r="A55" s="146"/>
      <c r="B55" s="147"/>
      <c r="C55" s="145"/>
      <c r="D55" s="148"/>
      <c r="E55" s="148"/>
    </row>
    <row r="56" spans="1:5" ht="18.75">
      <c r="A56" s="146"/>
      <c r="B56" s="147"/>
      <c r="C56" s="145"/>
      <c r="D56" s="148"/>
      <c r="E56" s="148"/>
    </row>
    <row r="57" spans="1:5" ht="18.75">
      <c r="A57" s="146"/>
      <c r="B57" s="147"/>
      <c r="C57" s="145"/>
      <c r="D57" s="148"/>
      <c r="E57" s="148"/>
    </row>
    <row r="58" spans="1:5" ht="18.75">
      <c r="A58" s="146"/>
      <c r="B58" s="147"/>
      <c r="C58" s="145"/>
      <c r="D58" s="148"/>
      <c r="E58" s="148"/>
    </row>
    <row r="59" spans="1:5" ht="18.75">
      <c r="A59" s="146"/>
      <c r="B59" s="147"/>
      <c r="C59" s="145"/>
      <c r="D59" s="148"/>
      <c r="E59" s="148"/>
    </row>
    <row r="60" spans="1:5" ht="18.75">
      <c r="A60" s="146"/>
      <c r="B60" s="147"/>
      <c r="C60" s="145"/>
      <c r="D60" s="148"/>
      <c r="E60" s="148"/>
    </row>
    <row r="61" spans="1:5" ht="18.75">
      <c r="A61" s="146"/>
      <c r="B61" s="147"/>
      <c r="C61" s="145"/>
      <c r="D61" s="148"/>
      <c r="E61" s="148"/>
    </row>
    <row r="62" spans="1:5" ht="18.75">
      <c r="A62" s="146"/>
      <c r="B62" s="147"/>
      <c r="C62" s="145"/>
      <c r="D62" s="148"/>
      <c r="E62" s="148"/>
    </row>
    <row r="63" spans="1:5" ht="18.75">
      <c r="A63" s="146"/>
      <c r="B63" s="147"/>
      <c r="C63" s="145"/>
      <c r="D63" s="148"/>
      <c r="E63" s="148"/>
    </row>
    <row r="64" spans="1:5" ht="18.75">
      <c r="A64" s="146"/>
      <c r="B64" s="147"/>
      <c r="C64" s="145"/>
      <c r="D64" s="148"/>
      <c r="E64" s="148"/>
    </row>
    <row r="65" spans="1:5" ht="18.75">
      <c r="A65" s="146"/>
      <c r="B65" s="147"/>
      <c r="C65" s="145"/>
      <c r="D65" s="148"/>
      <c r="E65" s="148"/>
    </row>
    <row r="66" spans="1:5" ht="18.75">
      <c r="A66" s="146"/>
      <c r="B66" s="147"/>
      <c r="C66" s="145"/>
      <c r="D66" s="148"/>
      <c r="E66" s="148"/>
    </row>
    <row r="67" spans="1:5" ht="18.75">
      <c r="A67" s="146"/>
      <c r="B67" s="147"/>
      <c r="C67" s="145"/>
      <c r="D67" s="148"/>
      <c r="E67" s="148"/>
    </row>
    <row r="68" spans="1:5" ht="18.75">
      <c r="A68" s="146"/>
      <c r="B68" s="147"/>
      <c r="C68" s="145"/>
      <c r="D68" s="148"/>
      <c r="E68" s="148"/>
    </row>
    <row r="69" spans="1:5" ht="18.75">
      <c r="A69" s="146"/>
      <c r="B69" s="147"/>
      <c r="C69" s="145"/>
      <c r="D69" s="148"/>
      <c r="E69" s="148"/>
    </row>
    <row r="70" spans="1:5" ht="24.75" customHeight="1">
      <c r="A70" s="1" t="s">
        <v>4</v>
      </c>
      <c r="B70" s="150">
        <f>SUM(B19:B69)</f>
        <v>27831.732980000001</v>
      </c>
      <c r="C70" s="150">
        <f>SUM(C19:C69)</f>
        <v>27275.098279999998</v>
      </c>
      <c r="D70" s="150">
        <f>SUM(D19:D69)</f>
        <v>556.63469999999995</v>
      </c>
      <c r="E70" s="86"/>
    </row>
    <row r="71" spans="1:5">
      <c r="A71" s="86"/>
      <c r="B71" s="86"/>
      <c r="C71" s="86"/>
      <c r="E71" s="86"/>
    </row>
    <row r="72" spans="1:5">
      <c r="A72" s="86"/>
      <c r="B72" s="86"/>
      <c r="C72" s="86"/>
      <c r="E72" s="86"/>
    </row>
    <row r="73" spans="1:5">
      <c r="A73" s="86"/>
      <c r="B73" s="86"/>
      <c r="C73" s="86"/>
      <c r="E73" s="86"/>
    </row>
    <row r="74" spans="1:5">
      <c r="A74" s="86"/>
      <c r="B74" s="86"/>
      <c r="C74" s="86"/>
      <c r="E74" s="86"/>
    </row>
    <row r="75" spans="1:5">
      <c r="D75" s="86" t="s">
        <v>224</v>
      </c>
    </row>
  </sheetData>
  <customSheetViews>
    <customSheetView guid="{11E27D0E-EAA3-4BB5-8F76-4BBAB6497F9E}">
      <selection activeCell="D13" sqref="D13"/>
      <pageMargins left="0.98425196850393704" right="0.78740157480314965" top="0.98425196850393704" bottom="0.78740157480314965" header="0.51181102362204722" footer="0.51181102362204722"/>
      <pageSetup paperSize="9" fitToHeight="0" orientation="portrait" r:id="rId1"/>
      <headerFooter differentFirst="1" scaleWithDoc="0">
        <oddHeader>&amp;R&amp;"Times New Roman,обычный"&amp;14&amp;P</oddHeader>
      </headerFooter>
    </customSheetView>
    <customSheetView guid="{8A956A1D-DA7C-41CC-A5EF-8716F2348DE0}">
      <selection activeCell="D13" sqref="D13"/>
      <pageMargins left="0.98425196850393704" right="0.78740157480314965" top="0.98425196850393704" bottom="0.78740157480314965" header="0.51181102362204722" footer="0.51181102362204722"/>
      <pageSetup paperSize="9" fitToHeight="0" orientation="portrait" r:id="rId2"/>
      <headerFooter differentFirst="1" scaleWithDoc="0">
        <oddHeader>&amp;R&amp;"Times New Roman,обычный"&amp;14&amp;P</oddHeader>
      </headerFooter>
    </customSheetView>
    <customSheetView guid="{E7448637-9F0C-4632-88F1-91BA32E2C8B2}" showPageBreaks="1" printArea="1">
      <selection activeCell="D13" sqref="D13"/>
      <pageMargins left="0.98425196850393704" right="0.78740157480314965" top="0.98425196850393704" bottom="0.78740157480314965" header="0.51181102362204722" footer="0.51181102362204722"/>
      <pageSetup paperSize="9" fitToHeight="0" orientation="portrait" r:id="rId3"/>
      <headerFooter differentFirst="1" scaleWithDoc="0">
        <oddHeader>&amp;R&amp;"Times New Roman,обычный"&amp;14&amp;P</oddHeader>
      </headerFooter>
    </customSheetView>
    <customSheetView guid="{641C36C7-4804-495E-88A7-4D822050C964}">
      <selection activeCell="D5" sqref="D5"/>
      <pageMargins left="0.98425196850393704" right="0.78740157480314965" top="0.98425196850393704" bottom="0.78740157480314965" header="0.51181102362204722" footer="0.51181102362204722"/>
      <pageSetup paperSize="9" fitToHeight="0" orientation="portrait" r:id="rId4"/>
      <headerFooter differentFirst="1" scaleWithDoc="0">
        <oddHeader>&amp;R&amp;"Times New Roman,обычный"&amp;14&amp;P</oddHeader>
      </headerFooter>
    </customSheetView>
  </customSheetViews>
  <mergeCells count="9">
    <mergeCell ref="B1:D1"/>
    <mergeCell ref="B2:D2"/>
    <mergeCell ref="A6:D6"/>
    <mergeCell ref="A8:D9"/>
    <mergeCell ref="A14:A16"/>
    <mergeCell ref="B14:B16"/>
    <mergeCell ref="C14:D14"/>
    <mergeCell ref="C15:C16"/>
    <mergeCell ref="D15:D16"/>
  </mergeCells>
  <pageMargins left="0.98425196850393704" right="0.78740157480314965" top="0.98425196850393704" bottom="0.78740157480314965" header="0.51181102362204722" footer="0.51181102362204722"/>
  <pageSetup paperSize="9" fitToHeight="0" orientation="portrait" r:id="rId5"/>
  <headerFooter differentFirst="1" scaleWithDoc="0">
    <oddHeader>&amp;R&amp;"Times New Roman,обычный"&amp;14&amp;P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F36"/>
  <sheetViews>
    <sheetView topLeftCell="A15" zoomScaleNormal="100" workbookViewId="0">
      <selection activeCell="F12" sqref="F12"/>
    </sheetView>
  </sheetViews>
  <sheetFormatPr defaultRowHeight="16.5"/>
  <cols>
    <col min="1" max="1" width="42.5703125" style="90" customWidth="1"/>
    <col min="2" max="2" width="19.7109375" style="90" customWidth="1"/>
    <col min="3" max="3" width="30.140625" style="90" customWidth="1"/>
    <col min="4" max="4" width="36.42578125" style="90" customWidth="1"/>
    <col min="5" max="5" width="9.140625" style="90"/>
    <col min="6" max="6" width="115.28515625" style="90" customWidth="1"/>
    <col min="7" max="256" width="9.140625" style="90"/>
    <col min="257" max="257" width="42.5703125" style="90" customWidth="1"/>
    <col min="258" max="258" width="19.7109375" style="90" customWidth="1"/>
    <col min="259" max="259" width="29.42578125" style="90" customWidth="1"/>
    <col min="260" max="260" width="34.7109375" style="90" customWidth="1"/>
    <col min="261" max="261" width="9.140625" style="90"/>
    <col min="262" max="262" width="115.28515625" style="90" customWidth="1"/>
    <col min="263" max="512" width="9.140625" style="90"/>
    <col min="513" max="513" width="42.5703125" style="90" customWidth="1"/>
    <col min="514" max="514" width="19.7109375" style="90" customWidth="1"/>
    <col min="515" max="515" width="29.42578125" style="90" customWidth="1"/>
    <col min="516" max="516" width="34.7109375" style="90" customWidth="1"/>
    <col min="517" max="517" width="9.140625" style="90"/>
    <col min="518" max="518" width="115.28515625" style="90" customWidth="1"/>
    <col min="519" max="768" width="9.140625" style="90"/>
    <col min="769" max="769" width="42.5703125" style="90" customWidth="1"/>
    <col min="770" max="770" width="19.7109375" style="90" customWidth="1"/>
    <col min="771" max="771" width="29.42578125" style="90" customWidth="1"/>
    <col min="772" max="772" width="34.7109375" style="90" customWidth="1"/>
    <col min="773" max="773" width="9.140625" style="90"/>
    <col min="774" max="774" width="115.28515625" style="90" customWidth="1"/>
    <col min="775" max="1024" width="9.140625" style="90"/>
    <col min="1025" max="1025" width="42.5703125" style="90" customWidth="1"/>
    <col min="1026" max="1026" width="19.7109375" style="90" customWidth="1"/>
    <col min="1027" max="1027" width="29.42578125" style="90" customWidth="1"/>
    <col min="1028" max="1028" width="34.7109375" style="90" customWidth="1"/>
    <col min="1029" max="1029" width="9.140625" style="90"/>
    <col min="1030" max="1030" width="115.28515625" style="90" customWidth="1"/>
    <col min="1031" max="1280" width="9.140625" style="90"/>
    <col min="1281" max="1281" width="42.5703125" style="90" customWidth="1"/>
    <col min="1282" max="1282" width="19.7109375" style="90" customWidth="1"/>
    <col min="1283" max="1283" width="29.42578125" style="90" customWidth="1"/>
    <col min="1284" max="1284" width="34.7109375" style="90" customWidth="1"/>
    <col min="1285" max="1285" width="9.140625" style="90"/>
    <col min="1286" max="1286" width="115.28515625" style="90" customWidth="1"/>
    <col min="1287" max="1536" width="9.140625" style="90"/>
    <col min="1537" max="1537" width="42.5703125" style="90" customWidth="1"/>
    <col min="1538" max="1538" width="19.7109375" style="90" customWidth="1"/>
    <col min="1539" max="1539" width="29.42578125" style="90" customWidth="1"/>
    <col min="1540" max="1540" width="34.7109375" style="90" customWidth="1"/>
    <col min="1541" max="1541" width="9.140625" style="90"/>
    <col min="1542" max="1542" width="115.28515625" style="90" customWidth="1"/>
    <col min="1543" max="1792" width="9.140625" style="90"/>
    <col min="1793" max="1793" width="42.5703125" style="90" customWidth="1"/>
    <col min="1794" max="1794" width="19.7109375" style="90" customWidth="1"/>
    <col min="1795" max="1795" width="29.42578125" style="90" customWidth="1"/>
    <col min="1796" max="1796" width="34.7109375" style="90" customWidth="1"/>
    <col min="1797" max="1797" width="9.140625" style="90"/>
    <col min="1798" max="1798" width="115.28515625" style="90" customWidth="1"/>
    <col min="1799" max="2048" width="9.140625" style="90"/>
    <col min="2049" max="2049" width="42.5703125" style="90" customWidth="1"/>
    <col min="2050" max="2050" width="19.7109375" style="90" customWidth="1"/>
    <col min="2051" max="2051" width="29.42578125" style="90" customWidth="1"/>
    <col min="2052" max="2052" width="34.7109375" style="90" customWidth="1"/>
    <col min="2053" max="2053" width="9.140625" style="90"/>
    <col min="2054" max="2054" width="115.28515625" style="90" customWidth="1"/>
    <col min="2055" max="2304" width="9.140625" style="90"/>
    <col min="2305" max="2305" width="42.5703125" style="90" customWidth="1"/>
    <col min="2306" max="2306" width="19.7109375" style="90" customWidth="1"/>
    <col min="2307" max="2307" width="29.42578125" style="90" customWidth="1"/>
    <col min="2308" max="2308" width="34.7109375" style="90" customWidth="1"/>
    <col min="2309" max="2309" width="9.140625" style="90"/>
    <col min="2310" max="2310" width="115.28515625" style="90" customWidth="1"/>
    <col min="2311" max="2560" width="9.140625" style="90"/>
    <col min="2561" max="2561" width="42.5703125" style="90" customWidth="1"/>
    <col min="2562" max="2562" width="19.7109375" style="90" customWidth="1"/>
    <col min="2563" max="2563" width="29.42578125" style="90" customWidth="1"/>
    <col min="2564" max="2564" width="34.7109375" style="90" customWidth="1"/>
    <col min="2565" max="2565" width="9.140625" style="90"/>
    <col min="2566" max="2566" width="115.28515625" style="90" customWidth="1"/>
    <col min="2567" max="2816" width="9.140625" style="90"/>
    <col min="2817" max="2817" width="42.5703125" style="90" customWidth="1"/>
    <col min="2818" max="2818" width="19.7109375" style="90" customWidth="1"/>
    <col min="2819" max="2819" width="29.42578125" style="90" customWidth="1"/>
    <col min="2820" max="2820" width="34.7109375" style="90" customWidth="1"/>
    <col min="2821" max="2821" width="9.140625" style="90"/>
    <col min="2822" max="2822" width="115.28515625" style="90" customWidth="1"/>
    <col min="2823" max="3072" width="9.140625" style="90"/>
    <col min="3073" max="3073" width="42.5703125" style="90" customWidth="1"/>
    <col min="3074" max="3074" width="19.7109375" style="90" customWidth="1"/>
    <col min="3075" max="3075" width="29.42578125" style="90" customWidth="1"/>
    <col min="3076" max="3076" width="34.7109375" style="90" customWidth="1"/>
    <col min="3077" max="3077" width="9.140625" style="90"/>
    <col min="3078" max="3078" width="115.28515625" style="90" customWidth="1"/>
    <col min="3079" max="3328" width="9.140625" style="90"/>
    <col min="3329" max="3329" width="42.5703125" style="90" customWidth="1"/>
    <col min="3330" max="3330" width="19.7109375" style="90" customWidth="1"/>
    <col min="3331" max="3331" width="29.42578125" style="90" customWidth="1"/>
    <col min="3332" max="3332" width="34.7109375" style="90" customWidth="1"/>
    <col min="3333" max="3333" width="9.140625" style="90"/>
    <col min="3334" max="3334" width="115.28515625" style="90" customWidth="1"/>
    <col min="3335" max="3584" width="9.140625" style="90"/>
    <col min="3585" max="3585" width="42.5703125" style="90" customWidth="1"/>
    <col min="3586" max="3586" width="19.7109375" style="90" customWidth="1"/>
    <col min="3587" max="3587" width="29.42578125" style="90" customWidth="1"/>
    <col min="3588" max="3588" width="34.7109375" style="90" customWidth="1"/>
    <col min="3589" max="3589" width="9.140625" style="90"/>
    <col min="3590" max="3590" width="115.28515625" style="90" customWidth="1"/>
    <col min="3591" max="3840" width="9.140625" style="90"/>
    <col min="3841" max="3841" width="42.5703125" style="90" customWidth="1"/>
    <col min="3842" max="3842" width="19.7109375" style="90" customWidth="1"/>
    <col min="3843" max="3843" width="29.42578125" style="90" customWidth="1"/>
    <col min="3844" max="3844" width="34.7109375" style="90" customWidth="1"/>
    <col min="3845" max="3845" width="9.140625" style="90"/>
    <col min="3846" max="3846" width="115.28515625" style="90" customWidth="1"/>
    <col min="3847" max="4096" width="9.140625" style="90"/>
    <col min="4097" max="4097" width="42.5703125" style="90" customWidth="1"/>
    <col min="4098" max="4098" width="19.7109375" style="90" customWidth="1"/>
    <col min="4099" max="4099" width="29.42578125" style="90" customWidth="1"/>
    <col min="4100" max="4100" width="34.7109375" style="90" customWidth="1"/>
    <col min="4101" max="4101" width="9.140625" style="90"/>
    <col min="4102" max="4102" width="115.28515625" style="90" customWidth="1"/>
    <col min="4103" max="4352" width="9.140625" style="90"/>
    <col min="4353" max="4353" width="42.5703125" style="90" customWidth="1"/>
    <col min="4354" max="4354" width="19.7109375" style="90" customWidth="1"/>
    <col min="4355" max="4355" width="29.42578125" style="90" customWidth="1"/>
    <col min="4356" max="4356" width="34.7109375" style="90" customWidth="1"/>
    <col min="4357" max="4357" width="9.140625" style="90"/>
    <col min="4358" max="4358" width="115.28515625" style="90" customWidth="1"/>
    <col min="4359" max="4608" width="9.140625" style="90"/>
    <col min="4609" max="4609" width="42.5703125" style="90" customWidth="1"/>
    <col min="4610" max="4610" width="19.7109375" style="90" customWidth="1"/>
    <col min="4611" max="4611" width="29.42578125" style="90" customWidth="1"/>
    <col min="4612" max="4612" width="34.7109375" style="90" customWidth="1"/>
    <col min="4613" max="4613" width="9.140625" style="90"/>
    <col min="4614" max="4614" width="115.28515625" style="90" customWidth="1"/>
    <col min="4615" max="4864" width="9.140625" style="90"/>
    <col min="4865" max="4865" width="42.5703125" style="90" customWidth="1"/>
    <col min="4866" max="4866" width="19.7109375" style="90" customWidth="1"/>
    <col min="4867" max="4867" width="29.42578125" style="90" customWidth="1"/>
    <col min="4868" max="4868" width="34.7109375" style="90" customWidth="1"/>
    <col min="4869" max="4869" width="9.140625" style="90"/>
    <col min="4870" max="4870" width="115.28515625" style="90" customWidth="1"/>
    <col min="4871" max="5120" width="9.140625" style="90"/>
    <col min="5121" max="5121" width="42.5703125" style="90" customWidth="1"/>
    <col min="5122" max="5122" width="19.7109375" style="90" customWidth="1"/>
    <col min="5123" max="5123" width="29.42578125" style="90" customWidth="1"/>
    <col min="5124" max="5124" width="34.7109375" style="90" customWidth="1"/>
    <col min="5125" max="5125" width="9.140625" style="90"/>
    <col min="5126" max="5126" width="115.28515625" style="90" customWidth="1"/>
    <col min="5127" max="5376" width="9.140625" style="90"/>
    <col min="5377" max="5377" width="42.5703125" style="90" customWidth="1"/>
    <col min="5378" max="5378" width="19.7109375" style="90" customWidth="1"/>
    <col min="5379" max="5379" width="29.42578125" style="90" customWidth="1"/>
    <col min="5380" max="5380" width="34.7109375" style="90" customWidth="1"/>
    <col min="5381" max="5381" width="9.140625" style="90"/>
    <col min="5382" max="5382" width="115.28515625" style="90" customWidth="1"/>
    <col min="5383" max="5632" width="9.140625" style="90"/>
    <col min="5633" max="5633" width="42.5703125" style="90" customWidth="1"/>
    <col min="5634" max="5634" width="19.7109375" style="90" customWidth="1"/>
    <col min="5635" max="5635" width="29.42578125" style="90" customWidth="1"/>
    <col min="5636" max="5636" width="34.7109375" style="90" customWidth="1"/>
    <col min="5637" max="5637" width="9.140625" style="90"/>
    <col min="5638" max="5638" width="115.28515625" style="90" customWidth="1"/>
    <col min="5639" max="5888" width="9.140625" style="90"/>
    <col min="5889" max="5889" width="42.5703125" style="90" customWidth="1"/>
    <col min="5890" max="5890" width="19.7109375" style="90" customWidth="1"/>
    <col min="5891" max="5891" width="29.42578125" style="90" customWidth="1"/>
    <col min="5892" max="5892" width="34.7109375" style="90" customWidth="1"/>
    <col min="5893" max="5893" width="9.140625" style="90"/>
    <col min="5894" max="5894" width="115.28515625" style="90" customWidth="1"/>
    <col min="5895" max="6144" width="9.140625" style="90"/>
    <col min="6145" max="6145" width="42.5703125" style="90" customWidth="1"/>
    <col min="6146" max="6146" width="19.7109375" style="90" customWidth="1"/>
    <col min="6147" max="6147" width="29.42578125" style="90" customWidth="1"/>
    <col min="6148" max="6148" width="34.7109375" style="90" customWidth="1"/>
    <col min="6149" max="6149" width="9.140625" style="90"/>
    <col min="6150" max="6150" width="115.28515625" style="90" customWidth="1"/>
    <col min="6151" max="6400" width="9.140625" style="90"/>
    <col min="6401" max="6401" width="42.5703125" style="90" customWidth="1"/>
    <col min="6402" max="6402" width="19.7109375" style="90" customWidth="1"/>
    <col min="6403" max="6403" width="29.42578125" style="90" customWidth="1"/>
    <col min="6404" max="6404" width="34.7109375" style="90" customWidth="1"/>
    <col min="6405" max="6405" width="9.140625" style="90"/>
    <col min="6406" max="6406" width="115.28515625" style="90" customWidth="1"/>
    <col min="6407" max="6656" width="9.140625" style="90"/>
    <col min="6657" max="6657" width="42.5703125" style="90" customWidth="1"/>
    <col min="6658" max="6658" width="19.7109375" style="90" customWidth="1"/>
    <col min="6659" max="6659" width="29.42578125" style="90" customWidth="1"/>
    <col min="6660" max="6660" width="34.7109375" style="90" customWidth="1"/>
    <col min="6661" max="6661" width="9.140625" style="90"/>
    <col min="6662" max="6662" width="115.28515625" style="90" customWidth="1"/>
    <col min="6663" max="6912" width="9.140625" style="90"/>
    <col min="6913" max="6913" width="42.5703125" style="90" customWidth="1"/>
    <col min="6914" max="6914" width="19.7109375" style="90" customWidth="1"/>
    <col min="6915" max="6915" width="29.42578125" style="90" customWidth="1"/>
    <col min="6916" max="6916" width="34.7109375" style="90" customWidth="1"/>
    <col min="6917" max="6917" width="9.140625" style="90"/>
    <col min="6918" max="6918" width="115.28515625" style="90" customWidth="1"/>
    <col min="6919" max="7168" width="9.140625" style="90"/>
    <col min="7169" max="7169" width="42.5703125" style="90" customWidth="1"/>
    <col min="7170" max="7170" width="19.7109375" style="90" customWidth="1"/>
    <col min="7171" max="7171" width="29.42578125" style="90" customWidth="1"/>
    <col min="7172" max="7172" width="34.7109375" style="90" customWidth="1"/>
    <col min="7173" max="7173" width="9.140625" style="90"/>
    <col min="7174" max="7174" width="115.28515625" style="90" customWidth="1"/>
    <col min="7175" max="7424" width="9.140625" style="90"/>
    <col min="7425" max="7425" width="42.5703125" style="90" customWidth="1"/>
    <col min="7426" max="7426" width="19.7109375" style="90" customWidth="1"/>
    <col min="7427" max="7427" width="29.42578125" style="90" customWidth="1"/>
    <col min="7428" max="7428" width="34.7109375" style="90" customWidth="1"/>
    <col min="7429" max="7429" width="9.140625" style="90"/>
    <col min="7430" max="7430" width="115.28515625" style="90" customWidth="1"/>
    <col min="7431" max="7680" width="9.140625" style="90"/>
    <col min="7681" max="7681" width="42.5703125" style="90" customWidth="1"/>
    <col min="7682" max="7682" width="19.7109375" style="90" customWidth="1"/>
    <col min="7683" max="7683" width="29.42578125" style="90" customWidth="1"/>
    <col min="7684" max="7684" width="34.7109375" style="90" customWidth="1"/>
    <col min="7685" max="7685" width="9.140625" style="90"/>
    <col min="7686" max="7686" width="115.28515625" style="90" customWidth="1"/>
    <col min="7687" max="7936" width="9.140625" style="90"/>
    <col min="7937" max="7937" width="42.5703125" style="90" customWidth="1"/>
    <col min="7938" max="7938" width="19.7109375" style="90" customWidth="1"/>
    <col min="7939" max="7939" width="29.42578125" style="90" customWidth="1"/>
    <col min="7940" max="7940" width="34.7109375" style="90" customWidth="1"/>
    <col min="7941" max="7941" width="9.140625" style="90"/>
    <col min="7942" max="7942" width="115.28515625" style="90" customWidth="1"/>
    <col min="7943" max="8192" width="9.140625" style="90"/>
    <col min="8193" max="8193" width="42.5703125" style="90" customWidth="1"/>
    <col min="8194" max="8194" width="19.7109375" style="90" customWidth="1"/>
    <col min="8195" max="8195" width="29.42578125" style="90" customWidth="1"/>
    <col min="8196" max="8196" width="34.7109375" style="90" customWidth="1"/>
    <col min="8197" max="8197" width="9.140625" style="90"/>
    <col min="8198" max="8198" width="115.28515625" style="90" customWidth="1"/>
    <col min="8199" max="8448" width="9.140625" style="90"/>
    <col min="8449" max="8449" width="42.5703125" style="90" customWidth="1"/>
    <col min="8450" max="8450" width="19.7109375" style="90" customWidth="1"/>
    <col min="8451" max="8451" width="29.42578125" style="90" customWidth="1"/>
    <col min="8452" max="8452" width="34.7109375" style="90" customWidth="1"/>
    <col min="8453" max="8453" width="9.140625" style="90"/>
    <col min="8454" max="8454" width="115.28515625" style="90" customWidth="1"/>
    <col min="8455" max="8704" width="9.140625" style="90"/>
    <col min="8705" max="8705" width="42.5703125" style="90" customWidth="1"/>
    <col min="8706" max="8706" width="19.7109375" style="90" customWidth="1"/>
    <col min="8707" max="8707" width="29.42578125" style="90" customWidth="1"/>
    <col min="8708" max="8708" width="34.7109375" style="90" customWidth="1"/>
    <col min="8709" max="8709" width="9.140625" style="90"/>
    <col min="8710" max="8710" width="115.28515625" style="90" customWidth="1"/>
    <col min="8711" max="8960" width="9.140625" style="90"/>
    <col min="8961" max="8961" width="42.5703125" style="90" customWidth="1"/>
    <col min="8962" max="8962" width="19.7109375" style="90" customWidth="1"/>
    <col min="8963" max="8963" width="29.42578125" style="90" customWidth="1"/>
    <col min="8964" max="8964" width="34.7109375" style="90" customWidth="1"/>
    <col min="8965" max="8965" width="9.140625" style="90"/>
    <col min="8966" max="8966" width="115.28515625" style="90" customWidth="1"/>
    <col min="8967" max="9216" width="9.140625" style="90"/>
    <col min="9217" max="9217" width="42.5703125" style="90" customWidth="1"/>
    <col min="9218" max="9218" width="19.7109375" style="90" customWidth="1"/>
    <col min="9219" max="9219" width="29.42578125" style="90" customWidth="1"/>
    <col min="9220" max="9220" width="34.7109375" style="90" customWidth="1"/>
    <col min="9221" max="9221" width="9.140625" style="90"/>
    <col min="9222" max="9222" width="115.28515625" style="90" customWidth="1"/>
    <col min="9223" max="9472" width="9.140625" style="90"/>
    <col min="9473" max="9473" width="42.5703125" style="90" customWidth="1"/>
    <col min="9474" max="9474" width="19.7109375" style="90" customWidth="1"/>
    <col min="9475" max="9475" width="29.42578125" style="90" customWidth="1"/>
    <col min="9476" max="9476" width="34.7109375" style="90" customWidth="1"/>
    <col min="9477" max="9477" width="9.140625" style="90"/>
    <col min="9478" max="9478" width="115.28515625" style="90" customWidth="1"/>
    <col min="9479" max="9728" width="9.140625" style="90"/>
    <col min="9729" max="9729" width="42.5703125" style="90" customWidth="1"/>
    <col min="9730" max="9730" width="19.7109375" style="90" customWidth="1"/>
    <col min="9731" max="9731" width="29.42578125" style="90" customWidth="1"/>
    <col min="9732" max="9732" width="34.7109375" style="90" customWidth="1"/>
    <col min="9733" max="9733" width="9.140625" style="90"/>
    <col min="9734" max="9734" width="115.28515625" style="90" customWidth="1"/>
    <col min="9735" max="9984" width="9.140625" style="90"/>
    <col min="9985" max="9985" width="42.5703125" style="90" customWidth="1"/>
    <col min="9986" max="9986" width="19.7109375" style="90" customWidth="1"/>
    <col min="9987" max="9987" width="29.42578125" style="90" customWidth="1"/>
    <col min="9988" max="9988" width="34.7109375" style="90" customWidth="1"/>
    <col min="9989" max="9989" width="9.140625" style="90"/>
    <col min="9990" max="9990" width="115.28515625" style="90" customWidth="1"/>
    <col min="9991" max="10240" width="9.140625" style="90"/>
    <col min="10241" max="10241" width="42.5703125" style="90" customWidth="1"/>
    <col min="10242" max="10242" width="19.7109375" style="90" customWidth="1"/>
    <col min="10243" max="10243" width="29.42578125" style="90" customWidth="1"/>
    <col min="10244" max="10244" width="34.7109375" style="90" customWidth="1"/>
    <col min="10245" max="10245" width="9.140625" style="90"/>
    <col min="10246" max="10246" width="115.28515625" style="90" customWidth="1"/>
    <col min="10247" max="10496" width="9.140625" style="90"/>
    <col min="10497" max="10497" width="42.5703125" style="90" customWidth="1"/>
    <col min="10498" max="10498" width="19.7109375" style="90" customWidth="1"/>
    <col min="10499" max="10499" width="29.42578125" style="90" customWidth="1"/>
    <col min="10500" max="10500" width="34.7109375" style="90" customWidth="1"/>
    <col min="10501" max="10501" width="9.140625" style="90"/>
    <col min="10502" max="10502" width="115.28515625" style="90" customWidth="1"/>
    <col min="10503" max="10752" width="9.140625" style="90"/>
    <col min="10753" max="10753" width="42.5703125" style="90" customWidth="1"/>
    <col min="10754" max="10754" width="19.7109375" style="90" customWidth="1"/>
    <col min="10755" max="10755" width="29.42578125" style="90" customWidth="1"/>
    <col min="10756" max="10756" width="34.7109375" style="90" customWidth="1"/>
    <col min="10757" max="10757" width="9.140625" style="90"/>
    <col min="10758" max="10758" width="115.28515625" style="90" customWidth="1"/>
    <col min="10759" max="11008" width="9.140625" style="90"/>
    <col min="11009" max="11009" width="42.5703125" style="90" customWidth="1"/>
    <col min="11010" max="11010" width="19.7109375" style="90" customWidth="1"/>
    <col min="11011" max="11011" width="29.42578125" style="90" customWidth="1"/>
    <col min="11012" max="11012" width="34.7109375" style="90" customWidth="1"/>
    <col min="11013" max="11013" width="9.140625" style="90"/>
    <col min="11014" max="11014" width="115.28515625" style="90" customWidth="1"/>
    <col min="11015" max="11264" width="9.140625" style="90"/>
    <col min="11265" max="11265" width="42.5703125" style="90" customWidth="1"/>
    <col min="11266" max="11266" width="19.7109375" style="90" customWidth="1"/>
    <col min="11267" max="11267" width="29.42578125" style="90" customWidth="1"/>
    <col min="11268" max="11268" width="34.7109375" style="90" customWidth="1"/>
    <col min="11269" max="11269" width="9.140625" style="90"/>
    <col min="11270" max="11270" width="115.28515625" style="90" customWidth="1"/>
    <col min="11271" max="11520" width="9.140625" style="90"/>
    <col min="11521" max="11521" width="42.5703125" style="90" customWidth="1"/>
    <col min="11522" max="11522" width="19.7109375" style="90" customWidth="1"/>
    <col min="11523" max="11523" width="29.42578125" style="90" customWidth="1"/>
    <col min="11524" max="11524" width="34.7109375" style="90" customWidth="1"/>
    <col min="11525" max="11525" width="9.140625" style="90"/>
    <col min="11526" max="11526" width="115.28515625" style="90" customWidth="1"/>
    <col min="11527" max="11776" width="9.140625" style="90"/>
    <col min="11777" max="11777" width="42.5703125" style="90" customWidth="1"/>
    <col min="11778" max="11778" width="19.7109375" style="90" customWidth="1"/>
    <col min="11779" max="11779" width="29.42578125" style="90" customWidth="1"/>
    <col min="11780" max="11780" width="34.7109375" style="90" customWidth="1"/>
    <col min="11781" max="11781" width="9.140625" style="90"/>
    <col min="11782" max="11782" width="115.28515625" style="90" customWidth="1"/>
    <col min="11783" max="12032" width="9.140625" style="90"/>
    <col min="12033" max="12033" width="42.5703125" style="90" customWidth="1"/>
    <col min="12034" max="12034" width="19.7109375" style="90" customWidth="1"/>
    <col min="12035" max="12035" width="29.42578125" style="90" customWidth="1"/>
    <col min="12036" max="12036" width="34.7109375" style="90" customWidth="1"/>
    <col min="12037" max="12037" width="9.140625" style="90"/>
    <col min="12038" max="12038" width="115.28515625" style="90" customWidth="1"/>
    <col min="12039" max="12288" width="9.140625" style="90"/>
    <col min="12289" max="12289" width="42.5703125" style="90" customWidth="1"/>
    <col min="12290" max="12290" width="19.7109375" style="90" customWidth="1"/>
    <col min="12291" max="12291" width="29.42578125" style="90" customWidth="1"/>
    <col min="12292" max="12292" width="34.7109375" style="90" customWidth="1"/>
    <col min="12293" max="12293" width="9.140625" style="90"/>
    <col min="12294" max="12294" width="115.28515625" style="90" customWidth="1"/>
    <col min="12295" max="12544" width="9.140625" style="90"/>
    <col min="12545" max="12545" width="42.5703125" style="90" customWidth="1"/>
    <col min="12546" max="12546" width="19.7109375" style="90" customWidth="1"/>
    <col min="12547" max="12547" width="29.42578125" style="90" customWidth="1"/>
    <col min="12548" max="12548" width="34.7109375" style="90" customWidth="1"/>
    <col min="12549" max="12549" width="9.140625" style="90"/>
    <col min="12550" max="12550" width="115.28515625" style="90" customWidth="1"/>
    <col min="12551" max="12800" width="9.140625" style="90"/>
    <col min="12801" max="12801" width="42.5703125" style="90" customWidth="1"/>
    <col min="12802" max="12802" width="19.7109375" style="90" customWidth="1"/>
    <col min="12803" max="12803" width="29.42578125" style="90" customWidth="1"/>
    <col min="12804" max="12804" width="34.7109375" style="90" customWidth="1"/>
    <col min="12805" max="12805" width="9.140625" style="90"/>
    <col min="12806" max="12806" width="115.28515625" style="90" customWidth="1"/>
    <col min="12807" max="13056" width="9.140625" style="90"/>
    <col min="13057" max="13057" width="42.5703125" style="90" customWidth="1"/>
    <col min="13058" max="13058" width="19.7109375" style="90" customWidth="1"/>
    <col min="13059" max="13059" width="29.42578125" style="90" customWidth="1"/>
    <col min="13060" max="13060" width="34.7109375" style="90" customWidth="1"/>
    <col min="13061" max="13061" width="9.140625" style="90"/>
    <col min="13062" max="13062" width="115.28515625" style="90" customWidth="1"/>
    <col min="13063" max="13312" width="9.140625" style="90"/>
    <col min="13313" max="13313" width="42.5703125" style="90" customWidth="1"/>
    <col min="13314" max="13314" width="19.7109375" style="90" customWidth="1"/>
    <col min="13315" max="13315" width="29.42578125" style="90" customWidth="1"/>
    <col min="13316" max="13316" width="34.7109375" style="90" customWidth="1"/>
    <col min="13317" max="13317" width="9.140625" style="90"/>
    <col min="13318" max="13318" width="115.28515625" style="90" customWidth="1"/>
    <col min="13319" max="13568" width="9.140625" style="90"/>
    <col min="13569" max="13569" width="42.5703125" style="90" customWidth="1"/>
    <col min="13570" max="13570" width="19.7109375" style="90" customWidth="1"/>
    <col min="13571" max="13571" width="29.42578125" style="90" customWidth="1"/>
    <col min="13572" max="13572" width="34.7109375" style="90" customWidth="1"/>
    <col min="13573" max="13573" width="9.140625" style="90"/>
    <col min="13574" max="13574" width="115.28515625" style="90" customWidth="1"/>
    <col min="13575" max="13824" width="9.140625" style="90"/>
    <col min="13825" max="13825" width="42.5703125" style="90" customWidth="1"/>
    <col min="13826" max="13826" width="19.7109375" style="90" customWidth="1"/>
    <col min="13827" max="13827" width="29.42578125" style="90" customWidth="1"/>
    <col min="13828" max="13828" width="34.7109375" style="90" customWidth="1"/>
    <col min="13829" max="13829" width="9.140625" style="90"/>
    <col min="13830" max="13830" width="115.28515625" style="90" customWidth="1"/>
    <col min="13831" max="14080" width="9.140625" style="90"/>
    <col min="14081" max="14081" width="42.5703125" style="90" customWidth="1"/>
    <col min="14082" max="14082" width="19.7109375" style="90" customWidth="1"/>
    <col min="14083" max="14083" width="29.42578125" style="90" customWidth="1"/>
    <col min="14084" max="14084" width="34.7109375" style="90" customWidth="1"/>
    <col min="14085" max="14085" width="9.140625" style="90"/>
    <col min="14086" max="14086" width="115.28515625" style="90" customWidth="1"/>
    <col min="14087" max="14336" width="9.140625" style="90"/>
    <col min="14337" max="14337" width="42.5703125" style="90" customWidth="1"/>
    <col min="14338" max="14338" width="19.7109375" style="90" customWidth="1"/>
    <col min="14339" max="14339" width="29.42578125" style="90" customWidth="1"/>
    <col min="14340" max="14340" width="34.7109375" style="90" customWidth="1"/>
    <col min="14341" max="14341" width="9.140625" style="90"/>
    <col min="14342" max="14342" width="115.28515625" style="90" customWidth="1"/>
    <col min="14343" max="14592" width="9.140625" style="90"/>
    <col min="14593" max="14593" width="42.5703125" style="90" customWidth="1"/>
    <col min="14594" max="14594" width="19.7109375" style="90" customWidth="1"/>
    <col min="14595" max="14595" width="29.42578125" style="90" customWidth="1"/>
    <col min="14596" max="14596" width="34.7109375" style="90" customWidth="1"/>
    <col min="14597" max="14597" width="9.140625" style="90"/>
    <col min="14598" max="14598" width="115.28515625" style="90" customWidth="1"/>
    <col min="14599" max="14848" width="9.140625" style="90"/>
    <col min="14849" max="14849" width="42.5703125" style="90" customWidth="1"/>
    <col min="14850" max="14850" width="19.7109375" style="90" customWidth="1"/>
    <col min="14851" max="14851" width="29.42578125" style="90" customWidth="1"/>
    <col min="14852" max="14852" width="34.7109375" style="90" customWidth="1"/>
    <col min="14853" max="14853" width="9.140625" style="90"/>
    <col min="14854" max="14854" width="115.28515625" style="90" customWidth="1"/>
    <col min="14855" max="15104" width="9.140625" style="90"/>
    <col min="15105" max="15105" width="42.5703125" style="90" customWidth="1"/>
    <col min="15106" max="15106" width="19.7109375" style="90" customWidth="1"/>
    <col min="15107" max="15107" width="29.42578125" style="90" customWidth="1"/>
    <col min="15108" max="15108" width="34.7109375" style="90" customWidth="1"/>
    <col min="15109" max="15109" width="9.140625" style="90"/>
    <col min="15110" max="15110" width="115.28515625" style="90" customWidth="1"/>
    <col min="15111" max="15360" width="9.140625" style="90"/>
    <col min="15361" max="15361" width="42.5703125" style="90" customWidth="1"/>
    <col min="15362" max="15362" width="19.7109375" style="90" customWidth="1"/>
    <col min="15363" max="15363" width="29.42578125" style="90" customWidth="1"/>
    <col min="15364" max="15364" width="34.7109375" style="90" customWidth="1"/>
    <col min="15365" max="15365" width="9.140625" style="90"/>
    <col min="15366" max="15366" width="115.28515625" style="90" customWidth="1"/>
    <col min="15367" max="15616" width="9.140625" style="90"/>
    <col min="15617" max="15617" width="42.5703125" style="90" customWidth="1"/>
    <col min="15618" max="15618" width="19.7109375" style="90" customWidth="1"/>
    <col min="15619" max="15619" width="29.42578125" style="90" customWidth="1"/>
    <col min="15620" max="15620" width="34.7109375" style="90" customWidth="1"/>
    <col min="15621" max="15621" width="9.140625" style="90"/>
    <col min="15622" max="15622" width="115.28515625" style="90" customWidth="1"/>
    <col min="15623" max="15872" width="9.140625" style="90"/>
    <col min="15873" max="15873" width="42.5703125" style="90" customWidth="1"/>
    <col min="15874" max="15874" width="19.7109375" style="90" customWidth="1"/>
    <col min="15875" max="15875" width="29.42578125" style="90" customWidth="1"/>
    <col min="15876" max="15876" width="34.7109375" style="90" customWidth="1"/>
    <col min="15877" max="15877" width="9.140625" style="90"/>
    <col min="15878" max="15878" width="115.28515625" style="90" customWidth="1"/>
    <col min="15879" max="16128" width="9.140625" style="90"/>
    <col min="16129" max="16129" width="42.5703125" style="90" customWidth="1"/>
    <col min="16130" max="16130" width="19.7109375" style="90" customWidth="1"/>
    <col min="16131" max="16131" width="29.42578125" style="90" customWidth="1"/>
    <col min="16132" max="16132" width="34.7109375" style="90" customWidth="1"/>
    <col min="16133" max="16133" width="9.140625" style="90"/>
    <col min="16134" max="16134" width="115.28515625" style="90" customWidth="1"/>
    <col min="16135" max="16384" width="9.140625" style="90"/>
  </cols>
  <sheetData>
    <row r="1" spans="1:6" ht="18.75">
      <c r="A1" s="91"/>
      <c r="B1" s="91"/>
      <c r="C1" s="420" t="s">
        <v>19</v>
      </c>
      <c r="D1" s="420"/>
      <c r="E1" s="91"/>
      <c r="F1" s="91"/>
    </row>
    <row r="2" spans="1:6" ht="18.75">
      <c r="A2" s="91"/>
      <c r="B2" s="91"/>
      <c r="C2" s="421" t="s">
        <v>307</v>
      </c>
      <c r="D2" s="421"/>
      <c r="E2" s="92"/>
      <c r="F2" s="92"/>
    </row>
    <row r="3" spans="1:6" s="1" customFormat="1" ht="18.75" hidden="1">
      <c r="A3" s="19"/>
      <c r="B3" s="17"/>
      <c r="C3" s="419" t="s">
        <v>227</v>
      </c>
      <c r="D3" s="419"/>
    </row>
    <row r="4" spans="1:6" s="1" customFormat="1" ht="18.75" hidden="1">
      <c r="A4" s="19"/>
      <c r="B4" s="17"/>
      <c r="C4" s="419" t="s">
        <v>228</v>
      </c>
      <c r="D4" s="419"/>
    </row>
    <row r="5" spans="1:6" s="1" customFormat="1" ht="18.75" hidden="1">
      <c r="A5" s="19"/>
      <c r="B5" s="17"/>
      <c r="C5" s="419" t="s">
        <v>229</v>
      </c>
      <c r="D5" s="419"/>
    </row>
    <row r="6" spans="1:6" s="1" customFormat="1" ht="18.75" hidden="1">
      <c r="A6" s="19"/>
      <c r="B6" s="17"/>
      <c r="C6" s="419" t="s">
        <v>230</v>
      </c>
      <c r="D6" s="419"/>
    </row>
    <row r="7" spans="1:6" s="1" customFormat="1" ht="18.75" hidden="1">
      <c r="A7" s="19"/>
      <c r="B7" s="17"/>
      <c r="C7" s="419" t="s">
        <v>231</v>
      </c>
      <c r="D7" s="419"/>
    </row>
    <row r="8" spans="1:6" s="1" customFormat="1" ht="19.5" hidden="1" customHeight="1">
      <c r="A8" s="19"/>
      <c r="B8" s="17"/>
      <c r="C8" s="419" t="s">
        <v>232</v>
      </c>
      <c r="D8" s="419"/>
    </row>
    <row r="9" spans="1:6" s="1" customFormat="1" ht="49.5" customHeight="1">
      <c r="A9" s="19"/>
      <c r="B9" s="17"/>
      <c r="C9" s="163"/>
      <c r="D9" s="184"/>
    </row>
    <row r="10" spans="1:6" s="89" customFormat="1" ht="16.5" customHeight="1">
      <c r="A10" s="373" t="s">
        <v>9</v>
      </c>
      <c r="B10" s="373"/>
      <c r="C10" s="373"/>
      <c r="D10" s="373"/>
    </row>
    <row r="11" spans="1:6" s="89" customFormat="1" ht="4.5" customHeight="1">
      <c r="A11" s="185"/>
      <c r="B11" s="185"/>
      <c r="C11" s="185"/>
      <c r="D11" s="185"/>
    </row>
    <row r="12" spans="1:6" s="89" customFormat="1" ht="85.5" customHeight="1">
      <c r="A12" s="373" t="s">
        <v>260</v>
      </c>
      <c r="B12" s="373"/>
      <c r="C12" s="373"/>
      <c r="D12" s="373"/>
    </row>
    <row r="13" spans="1:6" s="89" customFormat="1" ht="49.5" customHeight="1">
      <c r="A13" s="319"/>
      <c r="B13" s="319"/>
      <c r="C13" s="319"/>
      <c r="D13" s="319"/>
    </row>
    <row r="14" spans="1:6" s="89" customFormat="1" ht="18.75" customHeight="1">
      <c r="A14" s="186"/>
      <c r="B14" s="187"/>
      <c r="C14" s="187"/>
      <c r="D14" s="62" t="s">
        <v>1</v>
      </c>
    </row>
    <row r="15" spans="1:6" s="89" customFormat="1" ht="24" customHeight="1">
      <c r="A15" s="353" t="s">
        <v>71</v>
      </c>
      <c r="B15" s="355" t="s">
        <v>4</v>
      </c>
      <c r="C15" s="357" t="s">
        <v>63</v>
      </c>
      <c r="D15" s="358"/>
    </row>
    <row r="16" spans="1:6" s="89" customFormat="1" ht="45.75" customHeight="1">
      <c r="A16" s="354"/>
      <c r="B16" s="356"/>
      <c r="C16" s="188" t="s">
        <v>72</v>
      </c>
      <c r="D16" s="189" t="s">
        <v>233</v>
      </c>
    </row>
    <row r="17" spans="1:4" s="93" customFormat="1" ht="18.75" customHeight="1">
      <c r="A17" s="190">
        <v>1</v>
      </c>
      <c r="B17" s="190">
        <v>2</v>
      </c>
      <c r="C17" s="191">
        <v>3</v>
      </c>
      <c r="D17" s="192">
        <v>4</v>
      </c>
    </row>
    <row r="18" spans="1:4" s="89" customFormat="1" ht="4.5" customHeight="1">
      <c r="A18" s="194"/>
      <c r="B18" s="194"/>
      <c r="C18" s="194"/>
      <c r="D18" s="194"/>
    </row>
    <row r="19" spans="1:4" s="89" customFormat="1" ht="18.75" customHeight="1">
      <c r="A19" s="1" t="s">
        <v>2</v>
      </c>
      <c r="B19" s="193">
        <v>24104.376769999999</v>
      </c>
      <c r="C19" s="193">
        <v>23863.332999999999</v>
      </c>
      <c r="D19" s="193">
        <v>241.04376999999999</v>
      </c>
    </row>
    <row r="20" spans="1:4" s="89" customFormat="1" ht="18.75" customHeight="1">
      <c r="A20" s="1" t="s">
        <v>3</v>
      </c>
      <c r="B20" s="193">
        <v>12000</v>
      </c>
      <c r="C20" s="193">
        <v>11880</v>
      </c>
      <c r="D20" s="193">
        <v>120</v>
      </c>
    </row>
    <row r="21" spans="1:4" s="89" customFormat="1" ht="18.75" customHeight="1">
      <c r="A21" s="1" t="s">
        <v>45</v>
      </c>
      <c r="B21" s="193">
        <v>10000</v>
      </c>
      <c r="C21" s="193">
        <v>9900</v>
      </c>
      <c r="D21" s="193">
        <v>100</v>
      </c>
    </row>
    <row r="22" spans="1:4" s="89" customFormat="1" ht="18.75" customHeight="1">
      <c r="A22" s="1" t="s">
        <v>38</v>
      </c>
      <c r="B22" s="193">
        <v>10000</v>
      </c>
      <c r="C22" s="193">
        <v>9900</v>
      </c>
      <c r="D22" s="193">
        <v>100</v>
      </c>
    </row>
    <row r="23" spans="1:4" s="89" customFormat="1" ht="18.75" customHeight="1">
      <c r="A23" s="1" t="s">
        <v>39</v>
      </c>
      <c r="B23" s="193">
        <v>60707.070699999997</v>
      </c>
      <c r="C23" s="193">
        <v>60100</v>
      </c>
      <c r="D23" s="193">
        <v>607.07069999999999</v>
      </c>
    </row>
    <row r="24" spans="1:4" s="89" customFormat="1" ht="18.75" customHeight="1">
      <c r="A24" s="1" t="s">
        <v>40</v>
      </c>
      <c r="B24" s="193">
        <v>19161.616160000001</v>
      </c>
      <c r="C24" s="193">
        <v>18970</v>
      </c>
      <c r="D24" s="193">
        <v>191.61616000000001</v>
      </c>
    </row>
    <row r="25" spans="1:4" s="89" customFormat="1" ht="18.75" customHeight="1">
      <c r="A25" s="1" t="s">
        <v>52</v>
      </c>
      <c r="B25" s="193">
        <v>49705.050499999998</v>
      </c>
      <c r="C25" s="193">
        <v>49208</v>
      </c>
      <c r="D25" s="193">
        <v>497.0505</v>
      </c>
    </row>
    <row r="26" spans="1:4" s="89" customFormat="1" ht="18.75" customHeight="1">
      <c r="A26" s="1" t="s">
        <v>47</v>
      </c>
      <c r="B26" s="193">
        <v>7575.7575800000004</v>
      </c>
      <c r="C26" s="193">
        <v>7500</v>
      </c>
      <c r="D26" s="193">
        <v>75.757580000000004</v>
      </c>
    </row>
    <row r="27" spans="1:4" s="89" customFormat="1" ht="18.75" customHeight="1">
      <c r="A27" s="1" t="s">
        <v>42</v>
      </c>
      <c r="B27" s="193">
        <v>21966.56566</v>
      </c>
      <c r="C27" s="193">
        <v>21746.9</v>
      </c>
      <c r="D27" s="193">
        <v>219.66566</v>
      </c>
    </row>
    <row r="28" spans="1:4" s="89" customFormat="1" ht="18.75" customHeight="1">
      <c r="A28" s="1" t="s">
        <v>43</v>
      </c>
      <c r="B28" s="193">
        <v>48080.808080000003</v>
      </c>
      <c r="C28" s="193">
        <v>47600</v>
      </c>
      <c r="D28" s="193">
        <v>480.80808000000002</v>
      </c>
    </row>
    <row r="29" spans="1:4" s="89" customFormat="1" ht="18.75" customHeight="1">
      <c r="A29" s="1" t="s">
        <v>48</v>
      </c>
      <c r="B29" s="193">
        <v>20242.42424</v>
      </c>
      <c r="C29" s="193">
        <v>20040</v>
      </c>
      <c r="D29" s="193">
        <v>202.42424</v>
      </c>
    </row>
    <row r="30" spans="1:4" s="89" customFormat="1" ht="18.75" customHeight="1">
      <c r="A30" s="1" t="s">
        <v>49</v>
      </c>
      <c r="B30" s="193">
        <v>20595.959599999998</v>
      </c>
      <c r="C30" s="193">
        <v>20390</v>
      </c>
      <c r="D30" s="193">
        <v>205.95959999999999</v>
      </c>
    </row>
    <row r="31" spans="1:4" s="89" customFormat="1" ht="18.75" customHeight="1">
      <c r="A31" s="1" t="s">
        <v>44</v>
      </c>
      <c r="B31" s="193">
        <v>40636.363640000003</v>
      </c>
      <c r="C31" s="193">
        <v>40230</v>
      </c>
      <c r="D31" s="193">
        <v>406.36363999999998</v>
      </c>
    </row>
    <row r="32" spans="1:4" s="89" customFormat="1" ht="18.75" customHeight="1">
      <c r="A32" s="1" t="s">
        <v>50</v>
      </c>
      <c r="B32" s="193">
        <v>13040.404039999999</v>
      </c>
      <c r="C32" s="193">
        <v>12910</v>
      </c>
      <c r="D32" s="193">
        <v>130.40404000000001</v>
      </c>
    </row>
    <row r="33" spans="1:4" s="89" customFormat="1" ht="18.75" customHeight="1">
      <c r="A33" s="1" t="s">
        <v>51</v>
      </c>
      <c r="B33" s="193">
        <v>12355.43821</v>
      </c>
      <c r="C33" s="193">
        <v>12231.883830000001</v>
      </c>
      <c r="D33" s="193">
        <v>123.55437999999999</v>
      </c>
    </row>
    <row r="34" spans="1:4" s="89" customFormat="1" ht="24.75" customHeight="1">
      <c r="A34" s="196" t="s">
        <v>4</v>
      </c>
      <c r="B34" s="195">
        <f>SUM(B19:B33)</f>
        <v>370171.83517999999</v>
      </c>
      <c r="C34" s="195">
        <f>SUM(C19:C33)</f>
        <v>366470.11683000001</v>
      </c>
      <c r="D34" s="195">
        <f>SUM(D19:D33)</f>
        <v>3701.7183500000001</v>
      </c>
    </row>
    <row r="35" spans="1:4" ht="18.75">
      <c r="A35" s="91"/>
      <c r="B35" s="101"/>
      <c r="C35" s="101"/>
      <c r="D35" s="101"/>
    </row>
    <row r="36" spans="1:4">
      <c r="B36" s="94"/>
      <c r="C36" s="94"/>
    </row>
  </sheetData>
  <customSheetViews>
    <customSheetView guid="{11E27D0E-EAA3-4BB5-8F76-4BBAB6497F9E}" hiddenRows="1">
      <selection activeCell="C28" sqref="C28"/>
      <pageMargins left="0.98425196850393704" right="0.78740157480314965" top="0.98425196850393704" bottom="0.78740157480314965" header="0.55118110236220474" footer="0.51181102362204722"/>
      <pageSetup paperSize="9" orientation="landscape" r:id="rId1"/>
    </customSheetView>
    <customSheetView guid="{8A956A1D-DA7C-41CC-A5EF-8716F2348DE0}" hiddenRows="1">
      <selection activeCell="C28" sqref="C28"/>
      <pageMargins left="0.98425196850393704" right="0.78740157480314965" top="0.98425196850393704" bottom="0.78740157480314965" header="0.55118110236220474" footer="0.51181102362204722"/>
      <pageSetup paperSize="9" orientation="landscape" r:id="rId2"/>
    </customSheetView>
    <customSheetView guid="{E7448637-9F0C-4632-88F1-91BA32E2C8B2}" hiddenRows="1" topLeftCell="A12">
      <selection activeCell="C36" sqref="C36"/>
      <pageMargins left="0.98425196850393704" right="0.78740157480314965" top="0.98425196850393704" bottom="0.78740157480314965" header="0.55118110236220474" footer="0.51181102362204722"/>
      <pageSetup paperSize="9" orientation="landscape" r:id="rId3"/>
    </customSheetView>
    <customSheetView guid="{641C36C7-4804-495E-88A7-4D822050C964}" hiddenRows="1">
      <selection activeCell="F32" sqref="F32"/>
      <pageMargins left="0.98425196850393704" right="0.78740157480314965" top="0.98425196850393704" bottom="0.78740157480314965" header="0.55118110236220474" footer="0.51181102362204722"/>
      <pageSetup paperSize="9" orientation="landscape" r:id="rId4"/>
    </customSheetView>
  </customSheetViews>
  <mergeCells count="13">
    <mergeCell ref="C1:D1"/>
    <mergeCell ref="C2:D2"/>
    <mergeCell ref="C3:D3"/>
    <mergeCell ref="C4:D4"/>
    <mergeCell ref="C5:D5"/>
    <mergeCell ref="A15:A16"/>
    <mergeCell ref="B15:B16"/>
    <mergeCell ref="C15:D15"/>
    <mergeCell ref="C6:D6"/>
    <mergeCell ref="C7:D7"/>
    <mergeCell ref="C8:D8"/>
    <mergeCell ref="A10:D10"/>
    <mergeCell ref="A12:D12"/>
  </mergeCells>
  <pageMargins left="0.98425196850393704" right="0.78740157480314965" top="0.98425196850393704" bottom="0.78740157480314965" header="0.55118110236220474" footer="0.51181102362204722"/>
  <pageSetup paperSize="9" orientation="landscape" r:id="rId5"/>
  <headerFooter differentFirst="1">
    <oddHeader>&amp;R&amp;"Times New Roman,обычный"&amp;12&amp;P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B124"/>
  <sheetViews>
    <sheetView tabSelected="1" topLeftCell="A79" zoomScaleNormal="100" workbookViewId="0">
      <selection activeCell="A33" sqref="A33"/>
    </sheetView>
  </sheetViews>
  <sheetFormatPr defaultRowHeight="12.75"/>
  <cols>
    <col min="1" max="1" width="66.140625" style="11" customWidth="1"/>
    <col min="2" max="2" width="17.85546875" style="11" customWidth="1"/>
    <col min="3" max="16384" width="9.140625" style="11"/>
  </cols>
  <sheetData>
    <row r="1" spans="1:2" ht="18.75">
      <c r="A1" s="19"/>
      <c r="B1" s="298" t="s">
        <v>123</v>
      </c>
    </row>
    <row r="2" spans="1:2" ht="18.75">
      <c r="A2" s="19"/>
      <c r="B2" s="327" t="s">
        <v>249</v>
      </c>
    </row>
    <row r="3" spans="1:2" ht="49.5" customHeight="1">
      <c r="A3" s="17"/>
      <c r="B3" s="158"/>
    </row>
    <row r="4" spans="1:2" ht="18.75">
      <c r="A4" s="334" t="s">
        <v>9</v>
      </c>
      <c r="B4" s="334"/>
    </row>
    <row r="5" spans="1:2" ht="4.5" customHeight="1">
      <c r="A5" s="156"/>
      <c r="B5" s="118"/>
    </row>
    <row r="6" spans="1:2" ht="75" customHeight="1">
      <c r="A6" s="333" t="s">
        <v>255</v>
      </c>
      <c r="B6" s="333"/>
    </row>
    <row r="7" spans="1:2" ht="49.5" customHeight="1">
      <c r="A7" s="17"/>
      <c r="B7" s="158"/>
    </row>
    <row r="8" spans="1:2" ht="18.75">
      <c r="A8" s="347" t="s">
        <v>1</v>
      </c>
      <c r="B8" s="347"/>
    </row>
    <row r="9" spans="1:2" ht="29.25" customHeight="1">
      <c r="A9" s="157" t="s">
        <v>127</v>
      </c>
      <c r="B9" s="121" t="s">
        <v>24</v>
      </c>
    </row>
    <row r="10" spans="1:2" ht="18.75">
      <c r="A10" s="134">
        <v>1</v>
      </c>
      <c r="B10" s="135">
        <v>2</v>
      </c>
    </row>
    <row r="11" spans="1:2" ht="4.5" customHeight="1">
      <c r="A11" s="18"/>
      <c r="B11" s="168"/>
    </row>
    <row r="12" spans="1:2" ht="18.75">
      <c r="A12" s="1" t="s">
        <v>128</v>
      </c>
      <c r="B12" s="165">
        <v>222.4</v>
      </c>
    </row>
    <row r="13" spans="1:2" ht="18.75">
      <c r="A13" s="1" t="s">
        <v>129</v>
      </c>
      <c r="B13" s="165">
        <v>445.8</v>
      </c>
    </row>
    <row r="14" spans="1:2" ht="18.75">
      <c r="A14" s="1" t="s">
        <v>130</v>
      </c>
      <c r="B14" s="1">
        <v>222.4</v>
      </c>
    </row>
    <row r="15" spans="1:2" ht="18.75">
      <c r="A15" s="1" t="s">
        <v>87</v>
      </c>
      <c r="B15" s="165">
        <v>222.4</v>
      </c>
    </row>
    <row r="16" spans="1:2" ht="18.75">
      <c r="A16" s="1" t="s">
        <v>131</v>
      </c>
      <c r="B16" s="165">
        <v>222.4</v>
      </c>
    </row>
    <row r="17" spans="1:2" ht="18.75">
      <c r="A17" s="1" t="s">
        <v>88</v>
      </c>
      <c r="B17" s="165">
        <v>222.4</v>
      </c>
    </row>
    <row r="18" spans="1:2" ht="18.75">
      <c r="A18" s="1" t="s">
        <v>132</v>
      </c>
      <c r="B18" s="165">
        <v>222.4</v>
      </c>
    </row>
    <row r="19" spans="1:2" ht="18.75">
      <c r="A19" s="1" t="s">
        <v>89</v>
      </c>
      <c r="B19" s="1">
        <v>222.4</v>
      </c>
    </row>
    <row r="20" spans="1:2" ht="18.75">
      <c r="A20" s="1" t="s">
        <v>133</v>
      </c>
      <c r="B20" s="1">
        <v>110.8</v>
      </c>
    </row>
    <row r="21" spans="1:2" ht="18.75">
      <c r="A21" s="1" t="s">
        <v>134</v>
      </c>
      <c r="B21" s="1">
        <v>110.8</v>
      </c>
    </row>
    <row r="22" spans="1:2" ht="18.75">
      <c r="A22" s="1" t="s">
        <v>135</v>
      </c>
      <c r="B22" s="1">
        <v>110.8</v>
      </c>
    </row>
    <row r="23" spans="1:2" ht="18.75">
      <c r="A23" s="1" t="s">
        <v>136</v>
      </c>
      <c r="B23" s="165">
        <v>222.4</v>
      </c>
    </row>
    <row r="24" spans="1:2" ht="18.75">
      <c r="A24" s="1" t="s">
        <v>137</v>
      </c>
      <c r="B24" s="1">
        <v>110.8</v>
      </c>
    </row>
    <row r="25" spans="1:2" ht="18.75">
      <c r="A25" s="1" t="s">
        <v>138</v>
      </c>
      <c r="B25" s="165">
        <v>222.4</v>
      </c>
    </row>
    <row r="26" spans="1:2" ht="18.75">
      <c r="A26" s="1" t="s">
        <v>139</v>
      </c>
      <c r="B26" s="1">
        <v>110.8</v>
      </c>
    </row>
    <row r="27" spans="1:2" ht="18.75">
      <c r="A27" s="1" t="s">
        <v>140</v>
      </c>
      <c r="B27" s="1">
        <v>110.8</v>
      </c>
    </row>
    <row r="28" spans="1:2" ht="18.75">
      <c r="A28" s="1" t="s">
        <v>141</v>
      </c>
      <c r="B28" s="165">
        <v>110.8</v>
      </c>
    </row>
    <row r="29" spans="1:2" ht="18.75">
      <c r="A29" s="1" t="s">
        <v>90</v>
      </c>
      <c r="B29" s="165">
        <v>222.4</v>
      </c>
    </row>
    <row r="30" spans="1:2" ht="18.75">
      <c r="A30" s="1" t="s">
        <v>91</v>
      </c>
      <c r="B30" s="165">
        <v>222.4</v>
      </c>
    </row>
    <row r="31" spans="1:2" ht="18.75">
      <c r="A31" s="1" t="s">
        <v>142</v>
      </c>
      <c r="B31" s="1">
        <v>110.8</v>
      </c>
    </row>
    <row r="32" spans="1:2" ht="18.75">
      <c r="A32" s="1" t="s">
        <v>143</v>
      </c>
      <c r="B32" s="1">
        <v>222.4</v>
      </c>
    </row>
    <row r="33" spans="1:2" ht="18.75">
      <c r="A33" s="1" t="s">
        <v>92</v>
      </c>
      <c r="B33" s="165">
        <v>222.4</v>
      </c>
    </row>
    <row r="34" spans="1:2" ht="18.75">
      <c r="A34" s="1" t="s">
        <v>144</v>
      </c>
      <c r="B34" s="1">
        <v>110.8</v>
      </c>
    </row>
    <row r="35" spans="1:2" ht="18.75">
      <c r="A35" s="1" t="s">
        <v>145</v>
      </c>
      <c r="B35" s="1">
        <v>110.8</v>
      </c>
    </row>
    <row r="36" spans="1:2" ht="18.75">
      <c r="A36" s="1" t="s">
        <v>146</v>
      </c>
      <c r="B36" s="1">
        <v>222.4</v>
      </c>
    </row>
    <row r="37" spans="1:2" ht="18.75">
      <c r="A37" s="1" t="s">
        <v>147</v>
      </c>
      <c r="B37" s="165">
        <v>110.8</v>
      </c>
    </row>
    <row r="38" spans="1:2" ht="18.75">
      <c r="A38" s="1" t="s">
        <v>148</v>
      </c>
      <c r="B38" s="1">
        <v>110.8</v>
      </c>
    </row>
    <row r="39" spans="1:2" ht="18.75">
      <c r="A39" s="1" t="s">
        <v>149</v>
      </c>
      <c r="B39" s="1">
        <v>110.8</v>
      </c>
    </row>
    <row r="40" spans="1:2" ht="18.75">
      <c r="A40" s="1" t="s">
        <v>150</v>
      </c>
      <c r="B40" s="1">
        <v>110.8</v>
      </c>
    </row>
    <row r="41" spans="1:2" ht="18.75">
      <c r="A41" s="1" t="s">
        <v>151</v>
      </c>
      <c r="B41" s="1">
        <v>222.4</v>
      </c>
    </row>
    <row r="42" spans="1:2" ht="18.75">
      <c r="A42" s="1" t="s">
        <v>152</v>
      </c>
      <c r="B42" s="1">
        <v>110.8</v>
      </c>
    </row>
    <row r="43" spans="1:2" ht="18.75">
      <c r="A43" s="1" t="s">
        <v>153</v>
      </c>
      <c r="B43" s="1">
        <v>110.8</v>
      </c>
    </row>
    <row r="44" spans="1:2" ht="18.75">
      <c r="A44" s="1" t="s">
        <v>154</v>
      </c>
      <c r="B44" s="165">
        <v>222.4</v>
      </c>
    </row>
    <row r="45" spans="1:2" ht="18.75">
      <c r="A45" s="1" t="s">
        <v>94</v>
      </c>
      <c r="B45" s="1">
        <v>110.8</v>
      </c>
    </row>
    <row r="46" spans="1:2" ht="18.75">
      <c r="A46" s="1" t="s">
        <v>155</v>
      </c>
      <c r="B46" s="1">
        <v>110.8</v>
      </c>
    </row>
    <row r="47" spans="1:2" ht="18.75">
      <c r="A47" s="1" t="s">
        <v>156</v>
      </c>
      <c r="B47" s="1">
        <v>110.8</v>
      </c>
    </row>
    <row r="48" spans="1:2" ht="18.75">
      <c r="A48" s="1" t="s">
        <v>157</v>
      </c>
      <c r="B48" s="165">
        <v>222.4</v>
      </c>
    </row>
    <row r="49" spans="1:2" ht="18.75">
      <c r="A49" s="1" t="s">
        <v>95</v>
      </c>
      <c r="B49" s="1">
        <v>110.8</v>
      </c>
    </row>
    <row r="50" spans="1:2" ht="18.75">
      <c r="A50" s="1" t="s">
        <v>96</v>
      </c>
      <c r="B50" s="1">
        <v>110.8</v>
      </c>
    </row>
    <row r="51" spans="1:2" ht="18.75">
      <c r="A51" s="1" t="s">
        <v>158</v>
      </c>
      <c r="B51" s="165">
        <v>222.4</v>
      </c>
    </row>
    <row r="52" spans="1:2" ht="18.75">
      <c r="A52" s="1" t="s">
        <v>97</v>
      </c>
      <c r="B52" s="1">
        <v>222.4</v>
      </c>
    </row>
    <row r="53" spans="1:2" ht="18.75">
      <c r="A53" s="1" t="s">
        <v>159</v>
      </c>
      <c r="B53" s="165">
        <v>222.4</v>
      </c>
    </row>
    <row r="54" spans="1:2" ht="18.75">
      <c r="A54" s="1" t="s">
        <v>160</v>
      </c>
      <c r="B54" s="1">
        <v>222.4</v>
      </c>
    </row>
    <row r="55" spans="1:2" ht="18.75">
      <c r="A55" s="1" t="s">
        <v>161</v>
      </c>
      <c r="B55" s="1">
        <v>110.8</v>
      </c>
    </row>
    <row r="56" spans="1:2" ht="18.75">
      <c r="A56" s="1" t="s">
        <v>126</v>
      </c>
      <c r="B56" s="1">
        <v>110.8</v>
      </c>
    </row>
    <row r="57" spans="1:2" ht="18.75">
      <c r="A57" s="1" t="s">
        <v>162</v>
      </c>
      <c r="B57" s="165">
        <v>222.4</v>
      </c>
    </row>
    <row r="58" spans="1:2" ht="18.75">
      <c r="A58" s="1" t="s">
        <v>163</v>
      </c>
      <c r="B58" s="165">
        <v>222.4</v>
      </c>
    </row>
    <row r="59" spans="1:2" ht="18.75">
      <c r="A59" s="1" t="s">
        <v>164</v>
      </c>
      <c r="B59" s="165">
        <v>222.4</v>
      </c>
    </row>
    <row r="60" spans="1:2" ht="37.5">
      <c r="A60" s="166" t="s">
        <v>165</v>
      </c>
      <c r="B60" s="1">
        <v>222.4</v>
      </c>
    </row>
    <row r="61" spans="1:2" ht="37.5">
      <c r="A61" s="4" t="s">
        <v>166</v>
      </c>
      <c r="B61" s="1">
        <v>222.4</v>
      </c>
    </row>
    <row r="62" spans="1:2" ht="18.75">
      <c r="A62" s="1" t="s">
        <v>98</v>
      </c>
      <c r="B62" s="165">
        <v>222.4</v>
      </c>
    </row>
    <row r="63" spans="1:2" ht="18.75">
      <c r="A63" s="1" t="s">
        <v>167</v>
      </c>
      <c r="B63" s="1">
        <v>110.8</v>
      </c>
    </row>
    <row r="64" spans="1:2" ht="18.75">
      <c r="A64" s="1" t="s">
        <v>168</v>
      </c>
      <c r="B64" s="1">
        <v>222.4</v>
      </c>
    </row>
    <row r="65" spans="1:2" ht="18.75">
      <c r="A65" s="1" t="s">
        <v>169</v>
      </c>
      <c r="B65" s="1">
        <v>110.8</v>
      </c>
    </row>
    <row r="66" spans="1:2" ht="18.75">
      <c r="A66" s="1" t="s">
        <v>170</v>
      </c>
      <c r="B66" s="1">
        <v>222.4</v>
      </c>
    </row>
    <row r="67" spans="1:2" ht="18.75">
      <c r="A67" s="1" t="s">
        <v>171</v>
      </c>
      <c r="B67" s="1">
        <v>222.4</v>
      </c>
    </row>
    <row r="68" spans="1:2" ht="18.75">
      <c r="A68" s="1" t="s">
        <v>99</v>
      </c>
      <c r="B68" s="165">
        <v>222.4</v>
      </c>
    </row>
    <row r="69" spans="1:2" ht="18.75">
      <c r="A69" s="1" t="s">
        <v>172</v>
      </c>
      <c r="B69" s="165">
        <v>222.4</v>
      </c>
    </row>
    <row r="70" spans="1:2" ht="18.75">
      <c r="A70" s="1" t="s">
        <v>173</v>
      </c>
      <c r="B70" s="165">
        <v>222.4</v>
      </c>
    </row>
    <row r="71" spans="1:2" ht="18.75">
      <c r="A71" s="1" t="s">
        <v>100</v>
      </c>
      <c r="B71" s="165">
        <v>222.4</v>
      </c>
    </row>
    <row r="72" spans="1:2" ht="18.75">
      <c r="A72" s="1" t="s">
        <v>101</v>
      </c>
      <c r="B72" s="1">
        <v>110.8</v>
      </c>
    </row>
    <row r="73" spans="1:2" ht="18.75">
      <c r="A73" s="1" t="s">
        <v>174</v>
      </c>
      <c r="B73" s="1">
        <v>110.8</v>
      </c>
    </row>
    <row r="74" spans="1:2" ht="18.75">
      <c r="A74" s="1" t="s">
        <v>175</v>
      </c>
      <c r="B74" s="1">
        <v>222.4</v>
      </c>
    </row>
    <row r="75" spans="1:2" ht="18.75">
      <c r="A75" s="1" t="s">
        <v>102</v>
      </c>
      <c r="B75" s="1">
        <v>110.8</v>
      </c>
    </row>
    <row r="76" spans="1:2" ht="18.75">
      <c r="A76" s="1" t="s">
        <v>176</v>
      </c>
      <c r="B76" s="1">
        <v>110.8</v>
      </c>
    </row>
    <row r="77" spans="1:2" ht="18.75">
      <c r="A77" s="1" t="s">
        <v>103</v>
      </c>
      <c r="B77" s="1">
        <v>222.4</v>
      </c>
    </row>
    <row r="78" spans="1:2" ht="18.75">
      <c r="A78" s="1" t="s">
        <v>177</v>
      </c>
      <c r="B78" s="165">
        <v>222.4</v>
      </c>
    </row>
    <row r="79" spans="1:2" ht="18.75">
      <c r="A79" s="1" t="s">
        <v>178</v>
      </c>
      <c r="B79" s="1">
        <v>110.8</v>
      </c>
    </row>
    <row r="80" spans="1:2" ht="18.75">
      <c r="A80" s="1" t="s">
        <v>179</v>
      </c>
      <c r="B80" s="1">
        <v>110.8</v>
      </c>
    </row>
    <row r="81" spans="1:2" ht="18.75">
      <c r="A81" s="1" t="s">
        <v>104</v>
      </c>
      <c r="B81" s="1">
        <v>222.4</v>
      </c>
    </row>
    <row r="82" spans="1:2" ht="18.75">
      <c r="A82" s="1" t="s">
        <v>180</v>
      </c>
      <c r="B82" s="165">
        <v>222.4</v>
      </c>
    </row>
    <row r="83" spans="1:2" ht="18.75">
      <c r="A83" s="1" t="s">
        <v>181</v>
      </c>
      <c r="B83" s="1">
        <v>222.4</v>
      </c>
    </row>
    <row r="84" spans="1:2" ht="18.75">
      <c r="A84" s="1" t="s">
        <v>237</v>
      </c>
      <c r="B84" s="165">
        <v>222.4</v>
      </c>
    </row>
    <row r="85" spans="1:2" ht="18.75">
      <c r="A85" s="1" t="s">
        <v>105</v>
      </c>
      <c r="B85" s="165">
        <v>222.4</v>
      </c>
    </row>
    <row r="86" spans="1:2" ht="18.75">
      <c r="A86" s="1" t="s">
        <v>182</v>
      </c>
      <c r="B86" s="1">
        <v>110.8</v>
      </c>
    </row>
    <row r="87" spans="1:2" ht="18.75">
      <c r="A87" s="1" t="s">
        <v>106</v>
      </c>
      <c r="B87" s="165">
        <v>222.4</v>
      </c>
    </row>
    <row r="88" spans="1:2" ht="18.75">
      <c r="A88" s="1" t="s">
        <v>183</v>
      </c>
      <c r="B88" s="1">
        <v>110.8</v>
      </c>
    </row>
    <row r="89" spans="1:2" ht="18.75">
      <c r="A89" s="1" t="s">
        <v>184</v>
      </c>
      <c r="B89" s="1">
        <v>110.8</v>
      </c>
    </row>
    <row r="90" spans="1:2" ht="18.75">
      <c r="A90" s="1" t="s">
        <v>320</v>
      </c>
      <c r="B90" s="1">
        <v>110.8</v>
      </c>
    </row>
    <row r="91" spans="1:2" ht="18.75">
      <c r="A91" s="1" t="s">
        <v>185</v>
      </c>
      <c r="B91" s="1">
        <v>222.4</v>
      </c>
    </row>
    <row r="92" spans="1:2" ht="18.75">
      <c r="A92" s="1" t="s">
        <v>186</v>
      </c>
      <c r="B92" s="1">
        <v>110.8</v>
      </c>
    </row>
    <row r="93" spans="1:2" ht="18.75">
      <c r="A93" s="1" t="s">
        <v>187</v>
      </c>
      <c r="B93" s="1">
        <v>222.4</v>
      </c>
    </row>
    <row r="94" spans="1:2" ht="18.75">
      <c r="A94" s="1" t="s">
        <v>107</v>
      </c>
      <c r="B94" s="1">
        <v>222.4</v>
      </c>
    </row>
    <row r="95" spans="1:2" ht="18.75">
      <c r="A95" s="1" t="s">
        <v>188</v>
      </c>
      <c r="B95" s="1">
        <v>110.8</v>
      </c>
    </row>
    <row r="96" spans="1:2" ht="18.75">
      <c r="A96" s="1" t="s">
        <v>189</v>
      </c>
      <c r="B96" s="165">
        <v>222.4</v>
      </c>
    </row>
    <row r="97" spans="1:2" ht="18.75">
      <c r="A97" s="1" t="s">
        <v>190</v>
      </c>
      <c r="B97" s="1">
        <v>222.4</v>
      </c>
    </row>
    <row r="98" spans="1:2" ht="18.75">
      <c r="A98" s="1" t="s">
        <v>191</v>
      </c>
      <c r="B98" s="1">
        <v>110.8</v>
      </c>
    </row>
    <row r="99" spans="1:2" ht="18.75">
      <c r="A99" s="1" t="s">
        <v>192</v>
      </c>
      <c r="B99" s="165">
        <v>222.4</v>
      </c>
    </row>
    <row r="100" spans="1:2" ht="18.75">
      <c r="A100" s="1" t="s">
        <v>108</v>
      </c>
      <c r="B100" s="165">
        <v>222.4</v>
      </c>
    </row>
    <row r="101" spans="1:2" ht="18.75">
      <c r="A101" s="1" t="s">
        <v>109</v>
      </c>
      <c r="B101" s="1">
        <v>110.8</v>
      </c>
    </row>
    <row r="102" spans="1:2" ht="18.75">
      <c r="A102" s="1" t="s">
        <v>245</v>
      </c>
      <c r="B102" s="1">
        <v>110.8</v>
      </c>
    </row>
    <row r="103" spans="1:2" ht="18.75">
      <c r="A103" s="1" t="s">
        <v>193</v>
      </c>
      <c r="B103" s="1">
        <v>110.8</v>
      </c>
    </row>
    <row r="104" spans="1:2" ht="37.5">
      <c r="A104" s="4" t="s">
        <v>194</v>
      </c>
      <c r="B104" s="1">
        <v>110.8</v>
      </c>
    </row>
    <row r="105" spans="1:2" ht="37.5">
      <c r="A105" s="4" t="s">
        <v>195</v>
      </c>
      <c r="B105" s="1">
        <v>110.8</v>
      </c>
    </row>
    <row r="106" spans="1:2" ht="18.75">
      <c r="A106" s="1" t="s">
        <v>116</v>
      </c>
      <c r="B106" s="165">
        <v>222.4</v>
      </c>
    </row>
    <row r="107" spans="1:2" ht="18.75">
      <c r="A107" s="1" t="s">
        <v>196</v>
      </c>
      <c r="B107" s="165">
        <v>222.4</v>
      </c>
    </row>
    <row r="108" spans="1:2" ht="18.75">
      <c r="A108" s="1" t="s">
        <v>197</v>
      </c>
      <c r="B108" s="1">
        <v>110.8</v>
      </c>
    </row>
    <row r="109" spans="1:2" ht="18.75">
      <c r="A109" s="1" t="s">
        <v>198</v>
      </c>
      <c r="B109" s="165">
        <v>222.4</v>
      </c>
    </row>
    <row r="110" spans="1:2" ht="18.75">
      <c r="A110" s="1" t="s">
        <v>199</v>
      </c>
      <c r="B110" s="1">
        <v>222.4</v>
      </c>
    </row>
    <row r="111" spans="1:2" ht="18.75">
      <c r="A111" s="1" t="s">
        <v>200</v>
      </c>
      <c r="B111" s="165">
        <v>222.4</v>
      </c>
    </row>
    <row r="112" spans="1:2" ht="18.75">
      <c r="A112" s="1" t="s">
        <v>201</v>
      </c>
      <c r="B112" s="1">
        <v>222.4</v>
      </c>
    </row>
    <row r="113" spans="1:2" ht="18.75">
      <c r="A113" s="1" t="s">
        <v>110</v>
      </c>
      <c r="B113" s="1">
        <v>110.8</v>
      </c>
    </row>
    <row r="114" spans="1:2" ht="18.75">
      <c r="A114" s="1" t="s">
        <v>202</v>
      </c>
      <c r="B114" s="1">
        <v>222.4</v>
      </c>
    </row>
    <row r="115" spans="1:2" ht="18.75">
      <c r="A115" s="1" t="s">
        <v>111</v>
      </c>
      <c r="B115" s="1">
        <v>110.8</v>
      </c>
    </row>
    <row r="116" spans="1:2" ht="18.75">
      <c r="A116" s="1" t="s">
        <v>203</v>
      </c>
      <c r="B116" s="1">
        <v>110.8</v>
      </c>
    </row>
    <row r="117" spans="1:2" ht="18.75">
      <c r="A117" s="1" t="s">
        <v>204</v>
      </c>
      <c r="B117" s="1">
        <v>110.8</v>
      </c>
    </row>
    <row r="118" spans="1:2" ht="18.75">
      <c r="A118" s="1" t="s">
        <v>205</v>
      </c>
      <c r="B118" s="165">
        <v>222.4</v>
      </c>
    </row>
    <row r="119" spans="1:2" ht="18.75">
      <c r="A119" s="1" t="s">
        <v>206</v>
      </c>
      <c r="B119" s="165">
        <v>222.4</v>
      </c>
    </row>
    <row r="120" spans="1:2" ht="18.75">
      <c r="A120" s="1" t="s">
        <v>112</v>
      </c>
      <c r="B120" s="1">
        <v>110.8</v>
      </c>
    </row>
    <row r="121" spans="1:2" ht="18.75">
      <c r="A121" s="1" t="s">
        <v>207</v>
      </c>
      <c r="B121" s="1">
        <v>110.8</v>
      </c>
    </row>
    <row r="122" spans="1:2" ht="18.75">
      <c r="A122" s="1" t="s">
        <v>208</v>
      </c>
      <c r="B122" s="165">
        <v>222.4</v>
      </c>
    </row>
    <row r="123" spans="1:2" ht="18.75">
      <c r="A123" s="1" t="s">
        <v>209</v>
      </c>
      <c r="B123" s="1">
        <v>110.8</v>
      </c>
    </row>
    <row r="124" spans="1:2" ht="24.75" customHeight="1">
      <c r="A124" s="19" t="s">
        <v>4</v>
      </c>
      <c r="B124" s="123">
        <f>SUM(B12:B123)</f>
        <v>19440.599999999999</v>
      </c>
    </row>
  </sheetData>
  <customSheetViews>
    <customSheetView guid="{11E27D0E-EAA3-4BB5-8F76-4BBAB6497F9E}">
      <selection activeCell="B12" sqref="B12"/>
      <pageMargins left="0.98425196850393704" right="0.78740157480314965" top="0.98425196850393704" bottom="0.78740157480314965" header="0.55118110236220474" footer="0.51181102362204722"/>
      <pageSetup paperSize="9" orientation="portrait" r:id="rId1"/>
      <headerFooter differentFirst="1">
        <oddHeader>&amp;R&amp;"Times New Roman,обычный"&amp;14&amp;P</oddHeader>
      </headerFooter>
    </customSheetView>
    <customSheetView guid="{8A956A1D-DA7C-41CC-A5EF-8716F2348DE0}">
      <selection activeCell="B12" sqref="B12"/>
      <pageMargins left="0.98425196850393704" right="0.78740157480314965" top="0.98425196850393704" bottom="0.78740157480314965" header="0.55118110236220474" footer="0.51181102362204722"/>
      <pageSetup paperSize="9" orientation="portrait" r:id="rId2"/>
      <headerFooter differentFirst="1">
        <oddHeader>&amp;R&amp;"Times New Roman,обычный"&amp;14&amp;P</oddHeader>
      </headerFooter>
    </customSheetView>
    <customSheetView guid="{E7448637-9F0C-4632-88F1-91BA32E2C8B2}" showPageBreaks="1">
      <selection activeCell="B12" sqref="B12"/>
      <pageMargins left="0.98425196850393704" right="0.78740157480314965" top="0.98425196850393704" bottom="0.78740157480314965" header="0.55118110236220474" footer="0.51181102362204722"/>
      <pageSetup paperSize="9" orientation="portrait" r:id="rId3"/>
      <headerFooter differentFirst="1">
        <oddHeader>&amp;R&amp;"Times New Roman,обычный"&amp;14&amp;P</oddHeader>
      </headerFooter>
    </customSheetView>
    <customSheetView guid="{641C36C7-4804-495E-88A7-4D822050C964}" topLeftCell="A106">
      <selection activeCell="B2" sqref="B2"/>
      <pageMargins left="0.98425196850393704" right="0.78740157480314965" top="0.98425196850393704" bottom="0.78740157480314965" header="0.55118110236220474" footer="0.51181102362204722"/>
      <pageSetup paperSize="9" orientation="portrait" r:id="rId4"/>
      <headerFooter differentFirst="1">
        <oddHeader>&amp;R&amp;"Times New Roman,обычный"&amp;14&amp;P</oddHeader>
      </headerFooter>
    </customSheetView>
  </customSheetViews>
  <mergeCells count="3">
    <mergeCell ref="A4:B4"/>
    <mergeCell ref="A6:B6"/>
    <mergeCell ref="A8:B8"/>
  </mergeCells>
  <pageMargins left="0.98425196850393704" right="0.78740157480314965" top="0.98425196850393704" bottom="0.78740157480314965" header="0.55118110236220474" footer="0.51181102362204722"/>
  <pageSetup paperSize="9" orientation="portrait" r:id="rId5"/>
  <headerFooter differentFirst="1">
    <oddHeader>&amp;R&amp;"Times New Roman,обычный"&amp;14&amp;P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G33"/>
  <sheetViews>
    <sheetView zoomScaleNormal="100" zoomScaleSheetLayoutView="80" workbookViewId="0">
      <selection activeCell="A7" sqref="A7"/>
    </sheetView>
  </sheetViews>
  <sheetFormatPr defaultRowHeight="18.75"/>
  <cols>
    <col min="1" max="1" width="44.42578125" style="23" customWidth="1"/>
    <col min="2" max="2" width="19.85546875" style="23" customWidth="1"/>
    <col min="3" max="3" width="23.28515625" style="23" customWidth="1"/>
    <col min="4" max="4" width="21.28515625" style="23" customWidth="1"/>
    <col min="5" max="5" width="20.140625" style="23" customWidth="1"/>
    <col min="6" max="6" width="12.42578125" style="9" bestFit="1" customWidth="1"/>
    <col min="7" max="7" width="17.140625" style="9" bestFit="1" customWidth="1"/>
    <col min="8" max="16384" width="9.140625" style="9"/>
  </cols>
  <sheetData>
    <row r="1" spans="1:5">
      <c r="A1" s="215"/>
      <c r="B1" s="38"/>
      <c r="C1" s="22"/>
      <c r="D1" s="22"/>
      <c r="E1" s="22" t="s">
        <v>297</v>
      </c>
    </row>
    <row r="2" spans="1:5">
      <c r="A2" s="215"/>
      <c r="B2" s="38"/>
      <c r="C2" s="22"/>
      <c r="D2" s="22"/>
      <c r="E2" s="22" t="s">
        <v>264</v>
      </c>
    </row>
    <row r="3" spans="1:5" ht="49.5" customHeight="1">
      <c r="C3" s="177"/>
      <c r="D3" s="177"/>
      <c r="E3" s="177"/>
    </row>
    <row r="4" spans="1:5" s="23" customFormat="1" ht="18.75" customHeight="1">
      <c r="A4" s="350" t="s">
        <v>9</v>
      </c>
      <c r="B4" s="350"/>
      <c r="C4" s="350"/>
      <c r="D4" s="350"/>
      <c r="E4" s="350"/>
    </row>
    <row r="5" spans="1:5" s="23" customFormat="1" ht="18" customHeight="1">
      <c r="A5" s="214"/>
      <c r="B5" s="214"/>
      <c r="C5" s="350"/>
      <c r="D5" s="350"/>
      <c r="E5" s="214"/>
    </row>
    <row r="6" spans="1:5" ht="57" customHeight="1">
      <c r="A6" s="340" t="s">
        <v>263</v>
      </c>
      <c r="B6" s="340"/>
      <c r="C6" s="340"/>
      <c r="D6" s="340"/>
      <c r="E6" s="340"/>
    </row>
    <row r="7" spans="1:5" ht="49.5" customHeight="1">
      <c r="A7" s="169"/>
      <c r="B7" s="169"/>
      <c r="C7" s="340"/>
      <c r="D7" s="340"/>
      <c r="E7" s="169"/>
    </row>
    <row r="8" spans="1:5">
      <c r="C8" s="423"/>
      <c r="D8" s="423"/>
      <c r="E8" s="216" t="s">
        <v>1</v>
      </c>
    </row>
    <row r="9" spans="1:5" s="15" customFormat="1" ht="18.75" customHeight="1">
      <c r="A9" s="424" t="s">
        <v>71</v>
      </c>
      <c r="B9" s="424" t="s">
        <v>4</v>
      </c>
      <c r="C9" s="426" t="s">
        <v>63</v>
      </c>
      <c r="D9" s="427"/>
      <c r="E9" s="427"/>
    </row>
    <row r="10" spans="1:5" s="15" customFormat="1" ht="75">
      <c r="A10" s="425"/>
      <c r="B10" s="425"/>
      <c r="C10" s="217" t="s">
        <v>72</v>
      </c>
      <c r="D10" s="217" t="s">
        <v>79</v>
      </c>
      <c r="E10" s="155" t="s">
        <v>78</v>
      </c>
    </row>
    <row r="11" spans="1:5" s="15" customFormat="1">
      <c r="A11" s="39">
        <v>1</v>
      </c>
      <c r="B11" s="217">
        <v>2</v>
      </c>
      <c r="C11" s="217">
        <v>3</v>
      </c>
      <c r="D11" s="217">
        <v>4</v>
      </c>
      <c r="E11" s="39">
        <v>5</v>
      </c>
    </row>
    <row r="12" spans="1:5" ht="7.5" customHeight="1">
      <c r="A12" s="42"/>
      <c r="B12" s="218"/>
      <c r="C12" s="422"/>
      <c r="D12" s="422"/>
      <c r="E12" s="219"/>
    </row>
    <row r="13" spans="1:5" ht="18.75" customHeight="1">
      <c r="A13" s="220" t="s">
        <v>10</v>
      </c>
      <c r="B13" s="221">
        <f>C13+D13</f>
        <v>104726.04825000001</v>
      </c>
      <c r="C13" s="221">
        <v>16870.938730000002</v>
      </c>
      <c r="D13" s="60">
        <v>87855.109519999998</v>
      </c>
      <c r="E13" s="222">
        <v>87684.695999999996</v>
      </c>
    </row>
    <row r="14" spans="1:5" ht="18.75" customHeight="1">
      <c r="A14" s="223" t="s">
        <v>2</v>
      </c>
      <c r="B14" s="221">
        <f t="shared" ref="B14:B29" si="0">C14+D14</f>
        <v>17868.355769999998</v>
      </c>
      <c r="C14" s="221">
        <v>2840.96119</v>
      </c>
      <c r="D14" s="60">
        <v>15027.39458</v>
      </c>
      <c r="E14" s="222">
        <v>14998.698</v>
      </c>
    </row>
    <row r="15" spans="1:5" ht="18.75" customHeight="1">
      <c r="A15" s="223" t="s">
        <v>3</v>
      </c>
      <c r="B15" s="221">
        <f t="shared" si="0"/>
        <v>4388.3582100000003</v>
      </c>
      <c r="C15" s="221">
        <v>917.84900000000005</v>
      </c>
      <c r="D15" s="60">
        <v>3470.5092100000002</v>
      </c>
      <c r="E15" s="222">
        <v>3461.2379999999998</v>
      </c>
    </row>
    <row r="16" spans="1:5" ht="18.75" customHeight="1">
      <c r="A16" s="224" t="s">
        <v>57</v>
      </c>
      <c r="B16" s="221">
        <f t="shared" si="0"/>
        <v>15566.746660000001</v>
      </c>
      <c r="C16" s="221">
        <v>1704.57671</v>
      </c>
      <c r="D16" s="60">
        <v>13862.16995</v>
      </c>
      <c r="E16" s="222">
        <v>13844.951999999999</v>
      </c>
    </row>
    <row r="17" spans="1:7" ht="19.5" customHeight="1">
      <c r="A17" s="225" t="s">
        <v>58</v>
      </c>
      <c r="B17" s="226">
        <f t="shared" si="0"/>
        <v>15478.449490000001</v>
      </c>
      <c r="C17" s="226">
        <v>1617.1625200000001</v>
      </c>
      <c r="D17" s="326">
        <v>13861.286969999999</v>
      </c>
      <c r="E17" s="229">
        <v>13844.951999999999</v>
      </c>
    </row>
    <row r="18" spans="1:7" ht="18.75" customHeight="1">
      <c r="A18" s="225" t="s">
        <v>53</v>
      </c>
      <c r="B18" s="226">
        <f t="shared" si="0"/>
        <v>8847.3648799999992</v>
      </c>
      <c r="C18" s="226">
        <v>5332.2656100000004</v>
      </c>
      <c r="D18" s="326">
        <v>3515.0992700000002</v>
      </c>
      <c r="E18" s="229">
        <v>3461.2379999999998</v>
      </c>
    </row>
    <row r="19" spans="1:7" ht="18.75" customHeight="1">
      <c r="A19" s="225" t="s">
        <v>73</v>
      </c>
      <c r="B19" s="226">
        <f t="shared" si="0"/>
        <v>1589.3489199999999</v>
      </c>
      <c r="C19" s="226">
        <v>1573.45543</v>
      </c>
      <c r="D19" s="326">
        <v>15.89349</v>
      </c>
      <c r="E19" s="229">
        <v>0</v>
      </c>
    </row>
    <row r="20" spans="1:7" ht="18.75" customHeight="1">
      <c r="A20" s="225" t="s">
        <v>64</v>
      </c>
      <c r="B20" s="226">
        <f t="shared" si="0"/>
        <v>1103.71453</v>
      </c>
      <c r="C20" s="226">
        <v>1092.6773800000001</v>
      </c>
      <c r="D20" s="326">
        <v>11.03715</v>
      </c>
      <c r="E20" s="227">
        <v>0</v>
      </c>
    </row>
    <row r="21" spans="1:7" ht="18.75" customHeight="1">
      <c r="A21" s="225" t="s">
        <v>41</v>
      </c>
      <c r="B21" s="226">
        <f t="shared" si="0"/>
        <v>2295.7262099999998</v>
      </c>
      <c r="C21" s="226">
        <v>2272.7689500000001</v>
      </c>
      <c r="D21" s="326">
        <v>22.957260000000002</v>
      </c>
      <c r="E21" s="227">
        <v>0</v>
      </c>
    </row>
    <row r="22" spans="1:7" ht="18.75" customHeight="1">
      <c r="A22" s="225" t="s">
        <v>59</v>
      </c>
      <c r="B22" s="226">
        <f t="shared" si="0"/>
        <v>26103.523399999998</v>
      </c>
      <c r="C22" s="226">
        <v>6424.9429899999996</v>
      </c>
      <c r="D22" s="326">
        <v>19678.580409999999</v>
      </c>
      <c r="E22" s="229">
        <v>19613.682000000001</v>
      </c>
    </row>
    <row r="23" spans="1:7" ht="18.75" customHeight="1">
      <c r="A23" s="225" t="s">
        <v>74</v>
      </c>
      <c r="B23" s="226">
        <f t="shared" si="0"/>
        <v>2604.7662700000001</v>
      </c>
      <c r="C23" s="226">
        <v>2578.7186099999999</v>
      </c>
      <c r="D23" s="326">
        <v>26.04766</v>
      </c>
      <c r="E23" s="229">
        <v>0</v>
      </c>
    </row>
    <row r="24" spans="1:7" ht="18.75" customHeight="1">
      <c r="A24" s="225" t="s">
        <v>54</v>
      </c>
      <c r="B24" s="226">
        <f t="shared" si="0"/>
        <v>1633.49749</v>
      </c>
      <c r="C24" s="226">
        <v>1617.1625200000001</v>
      </c>
      <c r="D24" s="326">
        <v>16.334969999999998</v>
      </c>
      <c r="E24" s="227">
        <v>0</v>
      </c>
    </row>
    <row r="25" spans="1:7" ht="18.75" customHeight="1">
      <c r="A25" s="225" t="s">
        <v>75</v>
      </c>
      <c r="B25" s="226">
        <f t="shared" si="0"/>
        <v>1147.8631</v>
      </c>
      <c r="C25" s="226">
        <v>1136.38447</v>
      </c>
      <c r="D25" s="326">
        <v>11.478630000000001</v>
      </c>
      <c r="E25" s="229">
        <v>0</v>
      </c>
    </row>
    <row r="26" spans="1:7" ht="18.75" customHeight="1">
      <c r="A26" s="225" t="s">
        <v>61</v>
      </c>
      <c r="B26" s="226">
        <f t="shared" si="0"/>
        <v>529.78296999999998</v>
      </c>
      <c r="C26" s="226">
        <v>524.48514</v>
      </c>
      <c r="D26" s="326">
        <v>5.2978300000000003</v>
      </c>
      <c r="E26" s="227">
        <v>0</v>
      </c>
    </row>
    <row r="27" spans="1:7" ht="18.75" customHeight="1">
      <c r="A27" s="225" t="s">
        <v>60</v>
      </c>
      <c r="B27" s="226">
        <f t="shared" si="0"/>
        <v>1368.60601</v>
      </c>
      <c r="C27" s="226">
        <v>1354.91995</v>
      </c>
      <c r="D27" s="326">
        <v>13.686059999999999</v>
      </c>
      <c r="E27" s="227">
        <v>0</v>
      </c>
    </row>
    <row r="28" spans="1:7" ht="18.75" customHeight="1">
      <c r="A28" s="225" t="s">
        <v>55</v>
      </c>
      <c r="B28" s="226">
        <f t="shared" si="0"/>
        <v>13783.15474</v>
      </c>
      <c r="C28" s="226">
        <v>3365.4463300000002</v>
      </c>
      <c r="D28" s="326">
        <v>10417.708409999999</v>
      </c>
      <c r="E28" s="229">
        <v>10383.714</v>
      </c>
    </row>
    <row r="29" spans="1:7" s="4" customFormat="1" ht="18.75" customHeight="1">
      <c r="A29" s="225" t="s">
        <v>76</v>
      </c>
      <c r="B29" s="226">
        <f t="shared" si="0"/>
        <v>1147.8631</v>
      </c>
      <c r="C29" s="226">
        <v>1136.38447</v>
      </c>
      <c r="D29" s="326">
        <v>11.478630000000001</v>
      </c>
      <c r="E29" s="227">
        <v>0</v>
      </c>
    </row>
    <row r="30" spans="1:7" s="4" customFormat="1" ht="24.75" customHeight="1">
      <c r="A30" s="228" t="s">
        <v>4</v>
      </c>
      <c r="B30" s="229">
        <f>SUM(B13:B29)</f>
        <v>220183.17</v>
      </c>
      <c r="C30" s="227">
        <f>SUM(C13:C29)</f>
        <v>52361.1</v>
      </c>
      <c r="D30" s="229">
        <f>SUM(D13:D29)</f>
        <v>167822.07</v>
      </c>
      <c r="E30" s="229">
        <f>SUM(E13:E29)</f>
        <v>167293.17000000001</v>
      </c>
      <c r="F30" s="76"/>
      <c r="G30" s="76"/>
    </row>
    <row r="31" spans="1:7" ht="19.5" customHeight="1">
      <c r="A31" s="346"/>
      <c r="B31" s="346"/>
      <c r="C31" s="346"/>
      <c r="D31" s="346"/>
    </row>
    <row r="32" spans="1:7">
      <c r="C32" s="60"/>
      <c r="D32" s="27"/>
    </row>
    <row r="33" spans="4:4">
      <c r="D33" s="27"/>
    </row>
  </sheetData>
  <customSheetViews>
    <customSheetView guid="{11E27D0E-EAA3-4BB5-8F76-4BBAB6497F9E}">
      <selection activeCell="A30" sqref="A30"/>
      <pageMargins left="0.98425196850393704" right="0.78740157480314965" top="0.98425196850393704" bottom="0.6692913385826772" header="0.55118110236220474" footer="0.31496062992125984"/>
      <pageSetup paperSize="9" orientation="landscape" r:id="rId1"/>
      <headerFooter differentFirst="1">
        <oddHeader>&amp;R&amp;"Times New Roman,обычный"&amp;14&amp;P</oddHeader>
      </headerFooter>
    </customSheetView>
    <customSheetView guid="{8A956A1D-DA7C-41CC-A5EF-8716F2348DE0}">
      <selection activeCell="A30" sqref="A30"/>
      <pageMargins left="0.98425196850393704" right="0.78740157480314965" top="0.98425196850393704" bottom="0.6692913385826772" header="0.55118110236220474" footer="0.31496062992125984"/>
      <pageSetup paperSize="9" orientation="landscape" r:id="rId2"/>
      <headerFooter differentFirst="1">
        <oddHeader>&amp;R&amp;"Times New Roman,обычный"&amp;14&amp;P</oddHeader>
      </headerFooter>
    </customSheetView>
    <customSheetView guid="{E7448637-9F0C-4632-88F1-91BA32E2C8B2}" showPageBreaks="1" printArea="1">
      <selection activeCell="A30" sqref="A30"/>
      <pageMargins left="0.98425196850393704" right="0.78740157480314965" top="0.98425196850393704" bottom="0.6692913385826772" header="0.55118110236220474" footer="0.31496062992125984"/>
      <pageSetup paperSize="9" orientation="landscape" r:id="rId3"/>
      <headerFooter differentFirst="1">
        <oddHeader>&amp;R&amp;"Times New Roman,обычный"&amp;14&amp;P</oddHeader>
      </headerFooter>
    </customSheetView>
    <customSheetView guid="{641C36C7-4804-495E-88A7-4D822050C964}">
      <selection activeCell="D10" sqref="D10"/>
      <pageMargins left="0.98425196850393704" right="0.78740157480314965" top="0.98425196850393704" bottom="0.6692913385826772" header="0.55118110236220474" footer="0.31496062992125984"/>
      <pageSetup paperSize="9" orientation="landscape" r:id="rId4"/>
      <headerFooter differentFirst="1">
        <oddHeader>&amp;R&amp;"Times New Roman,обычный"&amp;14&amp;P</oddHeader>
      </headerFooter>
    </customSheetView>
  </customSheetViews>
  <mergeCells count="10">
    <mergeCell ref="C12:D12"/>
    <mergeCell ref="A31:D31"/>
    <mergeCell ref="A4:E4"/>
    <mergeCell ref="C5:D5"/>
    <mergeCell ref="A6:E6"/>
    <mergeCell ref="C7:D7"/>
    <mergeCell ref="C8:D8"/>
    <mergeCell ref="A9:A10"/>
    <mergeCell ref="B9:B10"/>
    <mergeCell ref="C9:E9"/>
  </mergeCells>
  <pageMargins left="0.98425196850393704" right="0.78740157480314965" top="0.98425196850393704" bottom="0.6692913385826772" header="0.55118110236220474" footer="0.31496062992125984"/>
  <pageSetup paperSize="9" orientation="landscape" r:id="rId5"/>
  <headerFooter differentFirst="1">
    <oddHeader>&amp;R&amp;"Times New Roman,обычный"&amp;14&amp;P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F20"/>
  <sheetViews>
    <sheetView view="pageBreakPreview" topLeftCell="A7" zoomScaleNormal="82" zoomScaleSheetLayoutView="100" workbookViewId="0">
      <selection activeCell="A17" sqref="A17:B17"/>
    </sheetView>
  </sheetViews>
  <sheetFormatPr defaultRowHeight="18.75"/>
  <cols>
    <col min="1" max="1" width="28.5703125" style="1" customWidth="1"/>
    <col min="2" max="2" width="3.5703125" style="1" customWidth="1"/>
    <col min="3" max="3" width="11.85546875" style="1" customWidth="1"/>
    <col min="4" max="4" width="16.7109375" style="1" customWidth="1"/>
    <col min="5" max="5" width="23.140625" style="34" customWidth="1"/>
    <col min="6" max="6" width="9" style="3" customWidth="1"/>
    <col min="7" max="7" width="9.140625" style="1" customWidth="1"/>
    <col min="8" max="8" width="11.42578125" style="1" customWidth="1"/>
    <col min="9" max="9" width="9.7109375" style="1" bestFit="1" customWidth="1"/>
    <col min="10" max="16384" width="9.140625" style="1"/>
  </cols>
  <sheetData>
    <row r="1" spans="1:6" ht="19.5" customHeight="1">
      <c r="B1" s="360" t="s">
        <v>234</v>
      </c>
      <c r="C1" s="360"/>
      <c r="D1" s="360"/>
      <c r="E1" s="360"/>
    </row>
    <row r="2" spans="1:6" ht="19.5" customHeight="1">
      <c r="A2" s="17"/>
      <c r="B2" s="360" t="s">
        <v>249</v>
      </c>
      <c r="C2" s="360"/>
      <c r="D2" s="360"/>
      <c r="E2" s="360"/>
    </row>
    <row r="3" spans="1:6" s="29" customFormat="1" ht="18.75" customHeight="1">
      <c r="B3" s="18"/>
      <c r="C3" s="18"/>
      <c r="D3" s="18"/>
      <c r="E3" s="18"/>
      <c r="F3" s="32"/>
    </row>
    <row r="4" spans="1:6" s="29" customFormat="1" ht="18.75" customHeight="1">
      <c r="B4" s="18"/>
      <c r="C4" s="18"/>
      <c r="D4" s="18"/>
      <c r="E4" s="18"/>
      <c r="F4" s="32"/>
    </row>
    <row r="5" spans="1:6" ht="18.75" customHeight="1">
      <c r="A5" s="19"/>
      <c r="B5" s="19"/>
      <c r="C5" s="19"/>
      <c r="D5" s="19"/>
      <c r="E5" s="36"/>
    </row>
    <row r="6" spans="1:6">
      <c r="A6" s="334" t="s">
        <v>9</v>
      </c>
      <c r="B6" s="334"/>
      <c r="C6" s="334"/>
      <c r="D6" s="334"/>
      <c r="E6" s="334"/>
    </row>
    <row r="7" spans="1:6" ht="3.75" customHeight="1">
      <c r="A7" s="33"/>
      <c r="B7" s="33"/>
      <c r="C7" s="311"/>
      <c r="D7" s="104"/>
      <c r="E7" s="33"/>
    </row>
    <row r="8" spans="1:6" ht="147.75" customHeight="1">
      <c r="A8" s="373" t="s">
        <v>240</v>
      </c>
      <c r="B8" s="373"/>
      <c r="C8" s="373"/>
      <c r="D8" s="373"/>
      <c r="E8" s="373"/>
    </row>
    <row r="9" spans="1:6" ht="49.5" customHeight="1">
      <c r="A9" s="33"/>
      <c r="B9" s="33"/>
      <c r="C9" s="311"/>
      <c r="D9" s="104"/>
      <c r="E9" s="33"/>
    </row>
    <row r="10" spans="1:6">
      <c r="E10" s="63" t="s">
        <v>1</v>
      </c>
    </row>
    <row r="11" spans="1:6">
      <c r="A11" s="337" t="s">
        <v>125</v>
      </c>
      <c r="B11" s="353"/>
      <c r="C11" s="355" t="s">
        <v>4</v>
      </c>
      <c r="D11" s="357" t="s">
        <v>63</v>
      </c>
      <c r="E11" s="358"/>
    </row>
    <row r="12" spans="1:6" ht="83.25" customHeight="1">
      <c r="A12" s="430"/>
      <c r="B12" s="354"/>
      <c r="C12" s="356"/>
      <c r="D12" s="106" t="s">
        <v>72</v>
      </c>
      <c r="E12" s="106" t="s">
        <v>115</v>
      </c>
    </row>
    <row r="13" spans="1:6" ht="7.5" customHeight="1">
      <c r="A13" s="31"/>
      <c r="B13" s="31"/>
      <c r="C13" s="31"/>
      <c r="D13" s="31"/>
      <c r="E13" s="1"/>
    </row>
    <row r="14" spans="1:6" s="7" customFormat="1" ht="18.75" customHeight="1">
      <c r="A14" s="428" t="s">
        <v>10</v>
      </c>
      <c r="B14" s="428"/>
      <c r="C14" s="123">
        <f>D14+E14</f>
        <v>791483.9</v>
      </c>
      <c r="D14" s="20">
        <v>86830</v>
      </c>
      <c r="E14" s="20">
        <v>704653.9</v>
      </c>
      <c r="F14" s="8"/>
    </row>
    <row r="15" spans="1:6" s="7" customFormat="1" ht="38.25" customHeight="1">
      <c r="A15" s="429" t="s">
        <v>83</v>
      </c>
      <c r="B15" s="429"/>
      <c r="C15" s="317">
        <f t="shared" ref="C15:C17" si="0">D15+E15</f>
        <v>14664.8</v>
      </c>
      <c r="D15" s="5">
        <v>0</v>
      </c>
      <c r="E15" s="5">
        <v>14664.8</v>
      </c>
      <c r="F15" s="8"/>
    </row>
    <row r="16" spans="1:6" s="7" customFormat="1" ht="36.75" customHeight="1">
      <c r="A16" s="429" t="s">
        <v>82</v>
      </c>
      <c r="B16" s="429"/>
      <c r="C16" s="317">
        <f t="shared" si="0"/>
        <v>42514.1</v>
      </c>
      <c r="D16" s="5">
        <v>0</v>
      </c>
      <c r="E16" s="5">
        <v>42514.1</v>
      </c>
      <c r="F16" s="8"/>
    </row>
    <row r="17" spans="1:6" s="7" customFormat="1" ht="36.75" customHeight="1">
      <c r="A17" s="429" t="s">
        <v>81</v>
      </c>
      <c r="B17" s="429"/>
      <c r="C17" s="317">
        <f t="shared" si="0"/>
        <v>57318.1</v>
      </c>
      <c r="D17" s="5">
        <v>0</v>
      </c>
      <c r="E17" s="5">
        <v>57318.1</v>
      </c>
      <c r="F17" s="8"/>
    </row>
    <row r="18" spans="1:6" ht="24.75" customHeight="1">
      <c r="A18" s="1" t="s">
        <v>4</v>
      </c>
      <c r="C18" s="20">
        <f>SUM(C14:C17)</f>
        <v>905980.9</v>
      </c>
      <c r="D18" s="20">
        <f>SUM(D14:D17)</f>
        <v>86830</v>
      </c>
      <c r="E18" s="20">
        <f>SUM(E14:E17)</f>
        <v>819150.9</v>
      </c>
    </row>
    <row r="19" spans="1:6" ht="57.75" customHeight="1">
      <c r="A19" s="352"/>
      <c r="B19" s="352"/>
      <c r="C19" s="352"/>
      <c r="D19" s="352"/>
      <c r="E19" s="352"/>
    </row>
    <row r="20" spans="1:6">
      <c r="E20" s="20"/>
    </row>
  </sheetData>
  <customSheetViews>
    <customSheetView guid="{11E27D0E-EAA3-4BB5-8F76-4BBAB6497F9E}" showPageBreaks="1" printArea="1" view="pageBreakPreview">
      <selection activeCell="D14" sqref="D14"/>
      <pageMargins left="0.98425196850393704" right="0.78740157480314965" top="0.98425196850393704" bottom="0.78740157480314965" header="0.55118110236220474" footer="0.51181102362204722"/>
      <printOptions horizontalCentered="1"/>
      <pageSetup paperSize="9" scale="96" fitToHeight="0" orientation="portrait" r:id="rId1"/>
      <headerFooter alignWithMargins="0"/>
    </customSheetView>
    <customSheetView guid="{8A956A1D-DA7C-41CC-A5EF-8716F2348DE0}" showPageBreaks="1" printArea="1" view="pageBreakPreview">
      <selection activeCell="D14" sqref="D14"/>
      <pageMargins left="0.98425196850393704" right="0.78740157480314965" top="0.98425196850393704" bottom="0.78740157480314965" header="0.55118110236220474" footer="0.51181102362204722"/>
      <printOptions horizontalCentered="1"/>
      <pageSetup paperSize="9" scale="96" fitToHeight="0" orientation="portrait" r:id="rId2"/>
      <headerFooter alignWithMargins="0"/>
    </customSheetView>
    <customSheetView guid="{E7448637-9F0C-4632-88F1-91BA32E2C8B2}" showPageBreaks="1" printArea="1" view="pageBreakPreview">
      <selection activeCell="D14" sqref="D14"/>
      <pageMargins left="0.98425196850393704" right="0.78740157480314965" top="0.98425196850393704" bottom="0.78740157480314965" header="0.55118110236220474" footer="0.51181102362204722"/>
      <printOptions horizontalCentered="1"/>
      <pageSetup paperSize="9" scale="96" fitToHeight="0" orientation="portrait" r:id="rId3"/>
      <headerFooter alignWithMargins="0"/>
    </customSheetView>
    <customSheetView guid="{641C36C7-4804-495E-88A7-4D822050C964}" showPageBreaks="1" printArea="1" view="pageBreakPreview">
      <selection activeCell="C12" sqref="C12"/>
      <pageMargins left="0.98425196850393704" right="0.78740157480314965" top="0.98425196850393704" bottom="0.78740157480314965" header="0.55118110236220474" footer="0.51181102362204722"/>
      <printOptions horizontalCentered="1"/>
      <pageSetup paperSize="9" scale="96" fitToHeight="0" orientation="portrait" r:id="rId4"/>
      <headerFooter alignWithMargins="0"/>
    </customSheetView>
  </customSheetViews>
  <mergeCells count="12">
    <mergeCell ref="A19:E19"/>
    <mergeCell ref="B1:E1"/>
    <mergeCell ref="B2:E2"/>
    <mergeCell ref="A14:B14"/>
    <mergeCell ref="A15:B15"/>
    <mergeCell ref="A16:B16"/>
    <mergeCell ref="A17:B17"/>
    <mergeCell ref="A6:E6"/>
    <mergeCell ref="A8:E8"/>
    <mergeCell ref="D11:E11"/>
    <mergeCell ref="A11:B12"/>
    <mergeCell ref="C11:C12"/>
  </mergeCells>
  <printOptions horizontalCentered="1"/>
  <pageMargins left="0.98425196850393704" right="0.78740157480314965" top="0.98425196850393704" bottom="0.78740157480314965" header="0.55118110236220474" footer="0.51181102362204722"/>
  <pageSetup paperSize="9" fitToHeight="0" orientation="portrait" r:id="rId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17"/>
  <sheetViews>
    <sheetView zoomScale="95" zoomScaleNormal="95" workbookViewId="0">
      <selection activeCell="A6" activeCellId="1" sqref="A3:XFD3 A6:XFD6"/>
    </sheetView>
  </sheetViews>
  <sheetFormatPr defaultRowHeight="12.75"/>
  <cols>
    <col min="1" max="1" width="41.85546875" style="26" customWidth="1"/>
    <col min="2" max="2" width="22.140625" style="26" customWidth="1"/>
    <col min="3" max="3" width="31.140625" style="26" customWidth="1"/>
    <col min="4" max="4" width="33.7109375" style="26" customWidth="1"/>
    <col min="5" max="5" width="12.42578125" customWidth="1"/>
  </cols>
  <sheetData>
    <row r="1" spans="1:6" ht="18.75">
      <c r="A1" s="25"/>
      <c r="B1" s="22"/>
      <c r="C1" s="238"/>
      <c r="D1" s="22" t="s">
        <v>300</v>
      </c>
      <c r="E1" s="11"/>
      <c r="F1" s="262"/>
    </row>
    <row r="2" spans="1:6" ht="18.75">
      <c r="A2" s="25"/>
      <c r="B2" s="22"/>
      <c r="C2" s="238"/>
      <c r="D2" s="22" t="s">
        <v>249</v>
      </c>
      <c r="E2" s="11"/>
      <c r="F2" s="262"/>
    </row>
    <row r="3" spans="1:6" ht="41.25" customHeight="1">
      <c r="A3" s="25"/>
      <c r="B3" s="261"/>
      <c r="C3" s="238"/>
      <c r="E3" s="11"/>
      <c r="F3" s="11"/>
    </row>
    <row r="4" spans="1:6" s="6" customFormat="1" ht="32.25" customHeight="1">
      <c r="A4" s="340" t="s">
        <v>0</v>
      </c>
      <c r="B4" s="340"/>
      <c r="C4" s="340"/>
      <c r="D4" s="340"/>
      <c r="E4" s="16"/>
      <c r="F4" s="16"/>
    </row>
    <row r="5" spans="1:6" s="6" customFormat="1" ht="116.25" customHeight="1">
      <c r="A5" s="381" t="s">
        <v>276</v>
      </c>
      <c r="B5" s="381"/>
      <c r="C5" s="381"/>
      <c r="D5" s="381"/>
      <c r="E5" s="10"/>
      <c r="F5" s="10"/>
    </row>
    <row r="6" spans="1:6" ht="41.25" customHeight="1">
      <c r="A6" s="239"/>
      <c r="B6" s="239"/>
      <c r="C6" s="239"/>
      <c r="D6" s="239"/>
    </row>
    <row r="7" spans="1:6" ht="18.75" customHeight="1">
      <c r="A7" s="25"/>
      <c r="B7" s="240"/>
      <c r="C7" s="240"/>
      <c r="D7" s="240" t="s">
        <v>1</v>
      </c>
      <c r="F7" s="63"/>
    </row>
    <row r="8" spans="1:6" ht="23.25" customHeight="1">
      <c r="A8" s="390" t="s">
        <v>275</v>
      </c>
      <c r="B8" s="390" t="s">
        <v>4</v>
      </c>
      <c r="C8" s="392" t="s">
        <v>63</v>
      </c>
      <c r="D8" s="393"/>
      <c r="E8" s="12"/>
      <c r="F8" s="12"/>
    </row>
    <row r="9" spans="1:6" ht="38.25" customHeight="1">
      <c r="A9" s="391"/>
      <c r="B9" s="391"/>
      <c r="C9" s="263" t="s">
        <v>72</v>
      </c>
      <c r="D9" s="263" t="s">
        <v>233</v>
      </c>
    </row>
    <row r="10" spans="1:6" ht="20.100000000000001" customHeight="1">
      <c r="A10" s="242">
        <v>1</v>
      </c>
      <c r="B10" s="243">
        <v>2</v>
      </c>
      <c r="C10" s="242">
        <v>3</v>
      </c>
      <c r="D10" s="244">
        <v>4</v>
      </c>
      <c r="E10" s="69"/>
    </row>
    <row r="11" spans="1:6" ht="7.5" customHeight="1">
      <c r="A11" s="245"/>
      <c r="B11" s="245"/>
      <c r="C11" s="245"/>
      <c r="D11" s="245"/>
    </row>
    <row r="12" spans="1:6" ht="18.75">
      <c r="A12" s="208" t="s">
        <v>10</v>
      </c>
      <c r="B12" s="235">
        <f>C12+D12</f>
        <v>226506.96969999999</v>
      </c>
      <c r="C12" s="235">
        <f>81100+127400+15741.9</f>
        <v>224241.9</v>
      </c>
      <c r="D12" s="235">
        <f>819.19192+1286.86869+159.00909</f>
        <v>2265.0697</v>
      </c>
    </row>
    <row r="13" spans="1:6" ht="18.75">
      <c r="A13" s="208" t="s">
        <v>2</v>
      </c>
      <c r="B13" s="235">
        <f>C13+D13</f>
        <v>71514.979800000001</v>
      </c>
      <c r="C13" s="235">
        <v>70799.83</v>
      </c>
      <c r="D13" s="235">
        <v>715.14980000000003</v>
      </c>
    </row>
    <row r="14" spans="1:6" ht="18.75" customHeight="1">
      <c r="A14" s="208" t="s">
        <v>53</v>
      </c>
      <c r="B14" s="235">
        <f>C14+D14</f>
        <v>50909.262629999997</v>
      </c>
      <c r="C14" s="235">
        <v>50400.17</v>
      </c>
      <c r="D14" s="235">
        <v>509.09262999999999</v>
      </c>
    </row>
    <row r="15" spans="1:6" s="96" customFormat="1" ht="27.75" customHeight="1">
      <c r="A15" s="246" t="s">
        <v>4</v>
      </c>
      <c r="B15" s="247">
        <f>SUM(B12:B14)</f>
        <v>348931.21213</v>
      </c>
      <c r="C15" s="247">
        <f>SUM(C12:C14)</f>
        <v>345441.9</v>
      </c>
      <c r="D15" s="247">
        <f>SUM(D12:D14)</f>
        <v>3489.3121299999998</v>
      </c>
    </row>
    <row r="17" spans="1:4">
      <c r="A17" s="431" t="s">
        <v>322</v>
      </c>
      <c r="B17" s="431"/>
      <c r="C17" s="431"/>
      <c r="D17" s="431"/>
    </row>
  </sheetData>
  <customSheetViews>
    <customSheetView guid="{11E27D0E-EAA3-4BB5-8F76-4BBAB6497F9E}" scale="95">
      <selection activeCell="F6" sqref="F6"/>
      <pageMargins left="0.98425196850393704" right="0.78740157480314965" top="0.98425196850393704" bottom="0.6692913385826772" header="0.55118110236220474" footer="0.51181102362204722"/>
      <pageSetup paperSize="9" orientation="landscape" r:id="rId1"/>
      <headerFooter differentFirst="1">
        <oddHeader>&amp;R&amp;"Times New Roman,обычный"&amp;14&amp;P</oddHeader>
      </headerFooter>
    </customSheetView>
    <customSheetView guid="{8A956A1D-DA7C-41CC-A5EF-8716F2348DE0}" scale="95">
      <selection activeCell="F6" sqref="F6"/>
      <pageMargins left="0.98425196850393704" right="0.78740157480314965" top="0.98425196850393704" bottom="0.6692913385826772" header="0.55118110236220474" footer="0.51181102362204722"/>
      <pageSetup paperSize="9" orientation="landscape" r:id="rId2"/>
      <headerFooter differentFirst="1">
        <oddHeader>&amp;R&amp;"Times New Roman,обычный"&amp;14&amp;P</oddHeader>
      </headerFooter>
    </customSheetView>
    <customSheetView guid="{E7448637-9F0C-4632-88F1-91BA32E2C8B2}" scale="95" showPageBreaks="1">
      <selection activeCell="F6" sqref="F6"/>
      <pageMargins left="0.98425196850393704" right="0.78740157480314965" top="0.98425196850393704" bottom="0.6692913385826772" header="0.55118110236220474" footer="0.51181102362204722"/>
      <pageSetup paperSize="9" orientation="landscape" r:id="rId3"/>
      <headerFooter differentFirst="1">
        <oddHeader>&amp;R&amp;"Times New Roman,обычный"&amp;14&amp;P</oddHeader>
      </headerFooter>
    </customSheetView>
    <customSheetView guid="{641C36C7-4804-495E-88A7-4D822050C964}" scale="95">
      <selection activeCell="D2" sqref="D2"/>
      <pageMargins left="0.98425196850393704" right="0.78740157480314965" top="0.98425196850393704" bottom="0.6692913385826772" header="0.55118110236220474" footer="0.51181102362204722"/>
      <pageSetup paperSize="9" orientation="landscape" r:id="rId4"/>
      <headerFooter differentFirst="1">
        <oddHeader>&amp;R&amp;"Times New Roman,обычный"&amp;14&amp;P</oddHeader>
      </headerFooter>
    </customSheetView>
  </customSheetViews>
  <mergeCells count="6">
    <mergeCell ref="A17:D17"/>
    <mergeCell ref="A4:D4"/>
    <mergeCell ref="A5:D5"/>
    <mergeCell ref="A8:A9"/>
    <mergeCell ref="B8:B9"/>
    <mergeCell ref="C8:D8"/>
  </mergeCells>
  <pageMargins left="0.98425196850393704" right="0.78740157480314965" top="0.98425196850393704" bottom="0.6692913385826772" header="0.55118110236220474" footer="0.51181102362204722"/>
  <pageSetup paperSize="9" orientation="landscape" r:id="rId5"/>
  <headerFooter differentFirst="1">
    <oddHeader>&amp;R&amp;"Times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53"/>
  <sheetViews>
    <sheetView topLeftCell="A2" zoomScaleNormal="100" workbookViewId="0">
      <selection activeCell="B29" sqref="B28:B29"/>
    </sheetView>
  </sheetViews>
  <sheetFormatPr defaultRowHeight="12.75"/>
  <cols>
    <col min="1" max="1" width="67.140625" customWidth="1"/>
    <col min="2" max="2" width="20.140625" customWidth="1"/>
  </cols>
  <sheetData>
    <row r="1" spans="1:2" ht="18.75">
      <c r="A1" s="19"/>
      <c r="B1" s="112" t="s">
        <v>67</v>
      </c>
    </row>
    <row r="2" spans="1:2" ht="18.75">
      <c r="A2" s="19"/>
      <c r="B2" s="327" t="s">
        <v>249</v>
      </c>
    </row>
    <row r="3" spans="1:2" ht="18.75">
      <c r="A3" s="19"/>
      <c r="B3" s="112"/>
    </row>
    <row r="4" spans="1:2" ht="18.75">
      <c r="A4" s="19"/>
      <c r="B4" s="112"/>
    </row>
    <row r="5" spans="1:2" ht="18.75">
      <c r="A5" s="17"/>
      <c r="B5" s="112"/>
    </row>
    <row r="6" spans="1:2" ht="18.75">
      <c r="A6" s="334" t="s">
        <v>9</v>
      </c>
      <c r="B6" s="334"/>
    </row>
    <row r="7" spans="1:2" ht="3.75" customHeight="1">
      <c r="A7" s="108"/>
      <c r="B7" s="118"/>
    </row>
    <row r="8" spans="1:2" ht="113.25" customHeight="1">
      <c r="A8" s="333" t="s">
        <v>312</v>
      </c>
      <c r="B8" s="333"/>
    </row>
    <row r="9" spans="1:2" ht="18.75" customHeight="1">
      <c r="A9" s="107"/>
      <c r="B9" s="107"/>
    </row>
    <row r="10" spans="1:2" ht="18.75" customHeight="1">
      <c r="A10" s="107"/>
      <c r="B10" s="107"/>
    </row>
    <row r="11" spans="1:2" ht="18.75" customHeight="1">
      <c r="A11" s="108"/>
      <c r="B11" s="108"/>
    </row>
    <row r="12" spans="1:2" ht="18.75">
      <c r="A12" s="1"/>
      <c r="B12" s="133" t="s">
        <v>1</v>
      </c>
    </row>
    <row r="13" spans="1:2" ht="37.5">
      <c r="A13" s="111" t="s">
        <v>113</v>
      </c>
      <c r="B13" s="121" t="s">
        <v>24</v>
      </c>
    </row>
    <row r="14" spans="1:2" ht="17.25" customHeight="1">
      <c r="A14" s="134">
        <v>1</v>
      </c>
      <c r="B14" s="135">
        <v>2</v>
      </c>
    </row>
    <row r="15" spans="1:2" ht="9" customHeight="1">
      <c r="A15" s="18"/>
      <c r="B15" s="126"/>
    </row>
    <row r="16" spans="1:2" ht="18.75">
      <c r="A16" s="136" t="s">
        <v>2</v>
      </c>
      <c r="B16" s="130">
        <f>568.78912+348.49232</f>
        <v>917.28143999999998</v>
      </c>
    </row>
    <row r="17" spans="1:2" ht="18.75">
      <c r="A17" s="129" t="s">
        <v>3</v>
      </c>
      <c r="B17" s="128">
        <v>1936.761</v>
      </c>
    </row>
    <row r="18" spans="1:2" ht="18.75">
      <c r="A18" s="129" t="s">
        <v>85</v>
      </c>
      <c r="B18" s="128">
        <v>771.96299999999997</v>
      </c>
    </row>
    <row r="19" spans="1:2" ht="18.75">
      <c r="A19" s="129" t="s">
        <v>215</v>
      </c>
      <c r="B19" s="128">
        <v>1000</v>
      </c>
    </row>
    <row r="20" spans="1:2" ht="18.75">
      <c r="A20" s="129" t="s">
        <v>86</v>
      </c>
      <c r="B20" s="128">
        <v>495.95</v>
      </c>
    </row>
    <row r="21" spans="1:2" ht="18.75">
      <c r="A21" s="129" t="s">
        <v>217</v>
      </c>
      <c r="B21" s="128">
        <v>1000</v>
      </c>
    </row>
    <row r="22" spans="1:2" ht="18.75">
      <c r="A22" s="129" t="s">
        <v>218</v>
      </c>
      <c r="B22" s="128">
        <v>822.80799999999999</v>
      </c>
    </row>
    <row r="23" spans="1:2" ht="18.75">
      <c r="A23" s="129" t="s">
        <v>136</v>
      </c>
      <c r="B23" s="128">
        <v>900.34</v>
      </c>
    </row>
    <row r="24" spans="1:2" ht="18.75">
      <c r="A24" s="129" t="s">
        <v>139</v>
      </c>
      <c r="B24" s="128">
        <v>267.51600000000002</v>
      </c>
    </row>
    <row r="25" spans="1:2" ht="18.75">
      <c r="A25" s="129" t="s">
        <v>91</v>
      </c>
      <c r="B25" s="128">
        <v>255.86</v>
      </c>
    </row>
    <row r="26" spans="1:2" ht="18.75">
      <c r="A26" s="129" t="s">
        <v>144</v>
      </c>
      <c r="B26" s="128">
        <v>160.10333</v>
      </c>
    </row>
    <row r="27" spans="1:2" ht="18.75">
      <c r="A27" s="129" t="s">
        <v>145</v>
      </c>
      <c r="B27" s="128">
        <v>179.18</v>
      </c>
    </row>
    <row r="28" spans="1:2" ht="18.75">
      <c r="A28" s="129" t="s">
        <v>150</v>
      </c>
      <c r="B28" s="128">
        <v>144.29</v>
      </c>
    </row>
    <row r="29" spans="1:2" ht="18.75">
      <c r="A29" s="129" t="s">
        <v>156</v>
      </c>
      <c r="B29" s="128">
        <v>772.18100000000004</v>
      </c>
    </row>
    <row r="30" spans="1:2" ht="18.75">
      <c r="A30" s="129" t="s">
        <v>96</v>
      </c>
      <c r="B30" s="128">
        <v>484.00299999999999</v>
      </c>
    </row>
    <row r="31" spans="1:2" ht="18.75">
      <c r="A31" s="129" t="s">
        <v>158</v>
      </c>
      <c r="B31" s="128">
        <v>195.72300000000001</v>
      </c>
    </row>
    <row r="32" spans="1:2" ht="18.75">
      <c r="A32" s="129" t="s">
        <v>97</v>
      </c>
      <c r="B32" s="128">
        <v>894.98299999999995</v>
      </c>
    </row>
    <row r="33" spans="1:2" ht="18.75">
      <c r="A33" s="129" t="s">
        <v>164</v>
      </c>
      <c r="B33" s="128">
        <v>923.47699999999998</v>
      </c>
    </row>
    <row r="34" spans="1:2" ht="18.75">
      <c r="A34" s="129" t="s">
        <v>98</v>
      </c>
      <c r="B34" s="128">
        <v>180.88669999999999</v>
      </c>
    </row>
    <row r="35" spans="1:2" ht="18.75">
      <c r="A35" s="129" t="s">
        <v>244</v>
      </c>
      <c r="B35" s="128">
        <v>964</v>
      </c>
    </row>
    <row r="36" spans="1:2" ht="18.75">
      <c r="A36" s="129" t="s">
        <v>173</v>
      </c>
      <c r="B36" s="128">
        <v>222.82682</v>
      </c>
    </row>
    <row r="37" spans="1:2" ht="18.75">
      <c r="A37" s="129" t="s">
        <v>100</v>
      </c>
      <c r="B37" s="128">
        <v>170.62299999999999</v>
      </c>
    </row>
    <row r="38" spans="1:2" ht="18.75">
      <c r="A38" s="129" t="s">
        <v>102</v>
      </c>
      <c r="B38" s="128">
        <v>1000</v>
      </c>
    </row>
    <row r="39" spans="1:2" ht="18.75">
      <c r="A39" s="129" t="s">
        <v>103</v>
      </c>
      <c r="B39" s="128">
        <v>226.018</v>
      </c>
    </row>
    <row r="40" spans="1:2" ht="18.75">
      <c r="A40" s="129" t="s">
        <v>180</v>
      </c>
      <c r="B40" s="128">
        <v>900</v>
      </c>
    </row>
    <row r="41" spans="1:2" ht="18.75">
      <c r="A41" s="129" t="s">
        <v>105</v>
      </c>
      <c r="B41" s="128">
        <f>215.07+784.93</f>
        <v>1000</v>
      </c>
    </row>
    <row r="42" spans="1:2" ht="18.75">
      <c r="A42" s="129" t="s">
        <v>182</v>
      </c>
      <c r="B42" s="128">
        <v>367.20400000000001</v>
      </c>
    </row>
    <row r="43" spans="1:2" ht="18.75">
      <c r="A43" s="129" t="s">
        <v>106</v>
      </c>
      <c r="B43" s="128">
        <v>142.446</v>
      </c>
    </row>
    <row r="44" spans="1:2" ht="18.75">
      <c r="A44" s="129" t="s">
        <v>184</v>
      </c>
      <c r="B44" s="128">
        <v>818.95</v>
      </c>
    </row>
    <row r="45" spans="1:2" ht="18.75">
      <c r="A45" s="129" t="s">
        <v>245</v>
      </c>
      <c r="B45" s="128">
        <v>237.85587000000001</v>
      </c>
    </row>
    <row r="46" spans="1:2" ht="18.75">
      <c r="A46" s="129" t="s">
        <v>193</v>
      </c>
      <c r="B46" s="128">
        <v>929.44928000000004</v>
      </c>
    </row>
    <row r="47" spans="1:2" ht="18.75">
      <c r="A47" s="129" t="s">
        <v>116</v>
      </c>
      <c r="B47" s="128">
        <v>864.84409000000005</v>
      </c>
    </row>
    <row r="48" spans="1:2" ht="18.75">
      <c r="A48" s="129" t="s">
        <v>200</v>
      </c>
      <c r="B48" s="128">
        <v>991.58399999999995</v>
      </c>
    </row>
    <row r="49" spans="1:3" ht="18.75">
      <c r="A49" s="129" t="s">
        <v>201</v>
      </c>
      <c r="B49" s="128">
        <v>1000</v>
      </c>
    </row>
    <row r="50" spans="1:3" ht="18.75">
      <c r="A50" s="129" t="s">
        <v>202</v>
      </c>
      <c r="B50" s="128">
        <v>1000</v>
      </c>
    </row>
    <row r="51" spans="1:3" ht="18.75">
      <c r="A51" s="129" t="s">
        <v>111</v>
      </c>
      <c r="B51" s="128">
        <v>999.99400000000003</v>
      </c>
    </row>
    <row r="52" spans="1:3" ht="18.75">
      <c r="A52" s="129" t="s">
        <v>112</v>
      </c>
      <c r="B52" s="128">
        <v>815</v>
      </c>
    </row>
    <row r="53" spans="1:3" s="11" customFormat="1" ht="24.75" customHeight="1">
      <c r="A53" s="131" t="s">
        <v>4</v>
      </c>
      <c r="B53" s="130">
        <f>SUM(B16:B52)</f>
        <v>24954.10153</v>
      </c>
      <c r="C53" s="132"/>
    </row>
  </sheetData>
  <customSheetViews>
    <customSheetView guid="{11E27D0E-EAA3-4BB5-8F76-4BBAB6497F9E}" topLeftCell="A13">
      <selection activeCell="F35" sqref="F35"/>
      <pageMargins left="0.98425196850393704" right="0.78740157480314965" top="0.98425196850393704" bottom="0.78740157480314965" header="0.55118110236220474" footer="0.51181102362204722"/>
      <pageSetup paperSize="9" scale="96" orientation="portrait" r:id="rId1"/>
      <headerFooter differentFirst="1">
        <oddHeader>&amp;R&amp;"Times New Roman,обычный"&amp;14 2</oddHeader>
      </headerFooter>
    </customSheetView>
    <customSheetView guid="{8A956A1D-DA7C-41CC-A5EF-8716F2348DE0}" topLeftCell="A31">
      <selection activeCell="A8" sqref="A8:B8"/>
      <pageMargins left="0.98425196850393704" right="0.78740157480314965" top="0.98425196850393704" bottom="0.78740157480314965" header="0.55118110236220474" footer="0.51181102362204722"/>
      <pageSetup paperSize="9" scale="96" orientation="portrait" r:id="rId2"/>
      <headerFooter differentFirst="1">
        <oddHeader>&amp;R&amp;"Times New Roman,обычный"&amp;14 2</oddHeader>
      </headerFooter>
    </customSheetView>
    <customSheetView guid="{E7448637-9F0C-4632-88F1-91BA32E2C8B2}" showPageBreaks="1" topLeftCell="A31">
      <selection activeCell="A8" sqref="A8:B8"/>
      <pageMargins left="0.98425196850393704" right="0.78740157480314965" top="0.98425196850393704" bottom="0.78740157480314965" header="0.55118110236220474" footer="0.51181102362204722"/>
      <pageSetup paperSize="9" scale="96" orientation="portrait" r:id="rId3"/>
      <headerFooter differentFirst="1">
        <oddHeader>&amp;R&amp;"Times New Roman,обычный"&amp;14 2</oddHeader>
      </headerFooter>
    </customSheetView>
    <customSheetView guid="{641C36C7-4804-495E-88A7-4D822050C964}" showPageBreaks="1" topLeftCell="A31">
      <selection activeCell="A8" sqref="A8:B8"/>
      <pageMargins left="0.98425196850393704" right="0.78740157480314965" top="0.98425196850393704" bottom="0.78740157480314965" header="0.55118110236220474" footer="0.51181102362204722"/>
      <pageSetup paperSize="9" scale="96" orientation="portrait" r:id="rId4"/>
      <headerFooter differentFirst="1">
        <oddHeader>&amp;R&amp;"Times New Roman,обычный"&amp;14 2</oddHeader>
      </headerFooter>
    </customSheetView>
  </customSheetViews>
  <mergeCells count="2">
    <mergeCell ref="A6:B6"/>
    <mergeCell ref="A8:B8"/>
  </mergeCells>
  <pageMargins left="0.98425196850393704" right="0.78740157480314965" top="0.98425196850393704" bottom="0.78740157480314965" header="0.55118110236220474" footer="0.51181102362204722"/>
  <pageSetup paperSize="9" scale="96" orientation="portrait" r:id="rId5"/>
  <headerFooter differentFirst="1">
    <oddHeader>&amp;R&amp;"Times New Roman,обычный"&amp;14 2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B29"/>
  <sheetViews>
    <sheetView workbookViewId="0">
      <selection sqref="A1:B28"/>
    </sheetView>
  </sheetViews>
  <sheetFormatPr defaultRowHeight="12.75"/>
  <cols>
    <col min="1" max="1" width="29.5703125" bestFit="1" customWidth="1"/>
  </cols>
  <sheetData>
    <row r="1" spans="1:2" ht="18.75">
      <c r="A1" s="19"/>
      <c r="B1" s="158"/>
    </row>
    <row r="2" spans="1:2" ht="18.75">
      <c r="A2" s="19"/>
      <c r="B2" s="158"/>
    </row>
    <row r="3" spans="1:2" ht="18.75">
      <c r="A3" s="17"/>
      <c r="B3" s="158"/>
    </row>
    <row r="4" spans="1:2" ht="18.75">
      <c r="A4" s="334"/>
      <c r="B4" s="334"/>
    </row>
    <row r="5" spans="1:2" ht="18.75">
      <c r="A5" s="156"/>
      <c r="B5" s="118"/>
    </row>
    <row r="6" spans="1:2" ht="18.75">
      <c r="A6" s="333"/>
      <c r="B6" s="333"/>
    </row>
    <row r="7" spans="1:2" ht="18.75">
      <c r="A7" s="17"/>
      <c r="B7" s="158"/>
    </row>
    <row r="8" spans="1:2" ht="18.75">
      <c r="A8" s="347"/>
      <c r="B8" s="347"/>
    </row>
    <row r="9" spans="1:2" ht="18.75">
      <c r="A9" s="157"/>
      <c r="B9" s="121"/>
    </row>
    <row r="10" spans="1:2" ht="18.75">
      <c r="A10" s="18"/>
      <c r="B10" s="126"/>
    </row>
    <row r="11" spans="1:2" ht="18.75">
      <c r="A11" s="1"/>
      <c r="B11" s="20"/>
    </row>
    <row r="12" spans="1:2" ht="18.75">
      <c r="A12" s="1"/>
      <c r="B12" s="20"/>
    </row>
    <row r="13" spans="1:2" ht="18.75">
      <c r="A13" s="19"/>
      <c r="B13" s="20"/>
    </row>
    <row r="14" spans="1:2" ht="18.75">
      <c r="A14" s="1"/>
      <c r="B14" s="20"/>
    </row>
    <row r="15" spans="1:2" ht="18.75">
      <c r="A15" s="1"/>
      <c r="B15" s="20"/>
    </row>
    <row r="16" spans="1:2" ht="18.75">
      <c r="A16" s="1"/>
      <c r="B16" s="20"/>
    </row>
    <row r="17" spans="1:2" ht="18.75">
      <c r="A17" s="1"/>
      <c r="B17" s="20"/>
    </row>
    <row r="18" spans="1:2" ht="18.75">
      <c r="A18" s="1"/>
      <c r="B18" s="20"/>
    </row>
    <row r="19" spans="1:2" ht="18.75">
      <c r="A19" s="1"/>
      <c r="B19" s="20"/>
    </row>
    <row r="20" spans="1:2" ht="18.75">
      <c r="A20" s="1"/>
      <c r="B20" s="20"/>
    </row>
    <row r="21" spans="1:2" ht="18.75">
      <c r="A21" s="1"/>
      <c r="B21" s="20"/>
    </row>
    <row r="22" spans="1:2" ht="18.75">
      <c r="A22" s="1"/>
      <c r="B22" s="20"/>
    </row>
    <row r="23" spans="1:2" ht="18.75">
      <c r="A23" s="1"/>
      <c r="B23" s="20"/>
    </row>
    <row r="24" spans="1:2" ht="18.75">
      <c r="A24" s="1"/>
      <c r="B24" s="20"/>
    </row>
    <row r="25" spans="1:2" ht="18.75">
      <c r="A25" s="1"/>
      <c r="B25" s="20"/>
    </row>
    <row r="26" spans="1:2" ht="18.75">
      <c r="A26" s="1"/>
      <c r="B26" s="20"/>
    </row>
    <row r="27" spans="1:2" ht="18.75">
      <c r="A27" s="1"/>
      <c r="B27" s="20"/>
    </row>
    <row r="28" spans="1:2" ht="18.75">
      <c r="A28" s="19"/>
      <c r="B28" s="123"/>
    </row>
    <row r="29" spans="1:2" ht="18.75">
      <c r="A29" s="1"/>
      <c r="B29" s="20"/>
    </row>
  </sheetData>
  <customSheetViews>
    <customSheetView guid="{11E27D0E-EAA3-4BB5-8F76-4BBAB6497F9E}">
      <selection sqref="A1:B28"/>
      <pageMargins left="0.7" right="0.7" top="0.75" bottom="0.75" header="0.3" footer="0.3"/>
    </customSheetView>
    <customSheetView guid="{8A956A1D-DA7C-41CC-A5EF-8716F2348DE0}">
      <selection sqref="A1:B28"/>
      <pageMargins left="0.7" right="0.7" top="0.75" bottom="0.75" header="0.3" footer="0.3"/>
    </customSheetView>
    <customSheetView guid="{E7448637-9F0C-4632-88F1-91BA32E2C8B2}">
      <selection sqref="A1:B28"/>
      <pageMargins left="0.7" right="0.7" top="0.75" bottom="0.75" header="0.3" footer="0.3"/>
    </customSheetView>
    <customSheetView guid="{641C36C7-4804-495E-88A7-4D822050C964}">
      <selection sqref="A1:B28"/>
      <pageMargins left="0.7" right="0.7" top="0.75" bottom="0.75" header="0.3" footer="0.3"/>
    </customSheetView>
  </customSheetViews>
  <mergeCells count="3">
    <mergeCell ref="A4:B4"/>
    <mergeCell ref="A6:B6"/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9"/>
  <sheetViews>
    <sheetView zoomScale="80" zoomScaleNormal="80" workbookViewId="0">
      <selection activeCell="L6" sqref="L6"/>
    </sheetView>
  </sheetViews>
  <sheetFormatPr defaultRowHeight="18.75"/>
  <cols>
    <col min="1" max="1" width="26" style="9" customWidth="1"/>
    <col min="2" max="2" width="15.42578125" style="9" customWidth="1"/>
    <col min="3" max="3" width="15.5703125" style="9" customWidth="1"/>
    <col min="4" max="4" width="3.85546875" style="9" customWidth="1"/>
    <col min="5" max="5" width="23.7109375" style="9" customWidth="1"/>
    <col min="6" max="6" width="9.28515625" style="9" bestFit="1" customWidth="1"/>
    <col min="7" max="7" width="12.5703125" style="9" customWidth="1"/>
    <col min="8" max="8" width="13.85546875" style="9" customWidth="1"/>
    <col min="9" max="13" width="9.140625" style="9"/>
    <col min="14" max="14" width="30.7109375" style="9" customWidth="1"/>
    <col min="15" max="16" width="22.5703125" style="9" customWidth="1"/>
    <col min="17" max="255" width="9.140625" style="9"/>
    <col min="256" max="256" width="28.42578125" style="9" customWidth="1"/>
    <col min="257" max="257" width="17" style="9" customWidth="1"/>
    <col min="258" max="258" width="18.42578125" style="9" customWidth="1"/>
    <col min="259" max="259" width="3.85546875" style="9" customWidth="1"/>
    <col min="260" max="260" width="23.7109375" style="9" customWidth="1"/>
    <col min="261" max="261" width="2.28515625" style="9" customWidth="1"/>
    <col min="262" max="262" width="9.28515625" style="9" bestFit="1" customWidth="1"/>
    <col min="263" max="263" width="12.5703125" style="9" customWidth="1"/>
    <col min="264" max="264" width="13.85546875" style="9" customWidth="1"/>
    <col min="265" max="269" width="9.140625" style="9"/>
    <col min="270" max="270" width="30.7109375" style="9" customWidth="1"/>
    <col min="271" max="272" width="22.5703125" style="9" customWidth="1"/>
    <col min="273" max="511" width="9.140625" style="9"/>
    <col min="512" max="512" width="28.42578125" style="9" customWidth="1"/>
    <col min="513" max="513" width="17" style="9" customWidth="1"/>
    <col min="514" max="514" width="18.42578125" style="9" customWidth="1"/>
    <col min="515" max="515" width="3.85546875" style="9" customWidth="1"/>
    <col min="516" max="516" width="23.7109375" style="9" customWidth="1"/>
    <col min="517" max="517" width="2.28515625" style="9" customWidth="1"/>
    <col min="518" max="518" width="9.28515625" style="9" bestFit="1" customWidth="1"/>
    <col min="519" max="519" width="12.5703125" style="9" customWidth="1"/>
    <col min="520" max="520" width="13.85546875" style="9" customWidth="1"/>
    <col min="521" max="525" width="9.140625" style="9"/>
    <col min="526" max="526" width="30.7109375" style="9" customWidth="1"/>
    <col min="527" max="528" width="22.5703125" style="9" customWidth="1"/>
    <col min="529" max="767" width="9.140625" style="9"/>
    <col min="768" max="768" width="28.42578125" style="9" customWidth="1"/>
    <col min="769" max="769" width="17" style="9" customWidth="1"/>
    <col min="770" max="770" width="18.42578125" style="9" customWidth="1"/>
    <col min="771" max="771" width="3.85546875" style="9" customWidth="1"/>
    <col min="772" max="772" width="23.7109375" style="9" customWidth="1"/>
    <col min="773" max="773" width="2.28515625" style="9" customWidth="1"/>
    <col min="774" max="774" width="9.28515625" style="9" bestFit="1" customWidth="1"/>
    <col min="775" max="775" width="12.5703125" style="9" customWidth="1"/>
    <col min="776" max="776" width="13.85546875" style="9" customWidth="1"/>
    <col min="777" max="781" width="9.140625" style="9"/>
    <col min="782" max="782" width="30.7109375" style="9" customWidth="1"/>
    <col min="783" max="784" width="22.5703125" style="9" customWidth="1"/>
    <col min="785" max="1023" width="9.140625" style="9"/>
    <col min="1024" max="1024" width="28.42578125" style="9" customWidth="1"/>
    <col min="1025" max="1025" width="17" style="9" customWidth="1"/>
    <col min="1026" max="1026" width="18.42578125" style="9" customWidth="1"/>
    <col min="1027" max="1027" width="3.85546875" style="9" customWidth="1"/>
    <col min="1028" max="1028" width="23.7109375" style="9" customWidth="1"/>
    <col min="1029" max="1029" width="2.28515625" style="9" customWidth="1"/>
    <col min="1030" max="1030" width="9.28515625" style="9" bestFit="1" customWidth="1"/>
    <col min="1031" max="1031" width="12.5703125" style="9" customWidth="1"/>
    <col min="1032" max="1032" width="13.85546875" style="9" customWidth="1"/>
    <col min="1033" max="1037" width="9.140625" style="9"/>
    <col min="1038" max="1038" width="30.7109375" style="9" customWidth="1"/>
    <col min="1039" max="1040" width="22.5703125" style="9" customWidth="1"/>
    <col min="1041" max="1279" width="9.140625" style="9"/>
    <col min="1280" max="1280" width="28.42578125" style="9" customWidth="1"/>
    <col min="1281" max="1281" width="17" style="9" customWidth="1"/>
    <col min="1282" max="1282" width="18.42578125" style="9" customWidth="1"/>
    <col min="1283" max="1283" width="3.85546875" style="9" customWidth="1"/>
    <col min="1284" max="1284" width="23.7109375" style="9" customWidth="1"/>
    <col min="1285" max="1285" width="2.28515625" style="9" customWidth="1"/>
    <col min="1286" max="1286" width="9.28515625" style="9" bestFit="1" customWidth="1"/>
    <col min="1287" max="1287" width="12.5703125" style="9" customWidth="1"/>
    <col min="1288" max="1288" width="13.85546875" style="9" customWidth="1"/>
    <col min="1289" max="1293" width="9.140625" style="9"/>
    <col min="1294" max="1294" width="30.7109375" style="9" customWidth="1"/>
    <col min="1295" max="1296" width="22.5703125" style="9" customWidth="1"/>
    <col min="1297" max="1535" width="9.140625" style="9"/>
    <col min="1536" max="1536" width="28.42578125" style="9" customWidth="1"/>
    <col min="1537" max="1537" width="17" style="9" customWidth="1"/>
    <col min="1538" max="1538" width="18.42578125" style="9" customWidth="1"/>
    <col min="1539" max="1539" width="3.85546875" style="9" customWidth="1"/>
    <col min="1540" max="1540" width="23.7109375" style="9" customWidth="1"/>
    <col min="1541" max="1541" width="2.28515625" style="9" customWidth="1"/>
    <col min="1542" max="1542" width="9.28515625" style="9" bestFit="1" customWidth="1"/>
    <col min="1543" max="1543" width="12.5703125" style="9" customWidth="1"/>
    <col min="1544" max="1544" width="13.85546875" style="9" customWidth="1"/>
    <col min="1545" max="1549" width="9.140625" style="9"/>
    <col min="1550" max="1550" width="30.7109375" style="9" customWidth="1"/>
    <col min="1551" max="1552" width="22.5703125" style="9" customWidth="1"/>
    <col min="1553" max="1791" width="9.140625" style="9"/>
    <col min="1792" max="1792" width="28.42578125" style="9" customWidth="1"/>
    <col min="1793" max="1793" width="17" style="9" customWidth="1"/>
    <col min="1794" max="1794" width="18.42578125" style="9" customWidth="1"/>
    <col min="1795" max="1795" width="3.85546875" style="9" customWidth="1"/>
    <col min="1796" max="1796" width="23.7109375" style="9" customWidth="1"/>
    <col min="1797" max="1797" width="2.28515625" style="9" customWidth="1"/>
    <col min="1798" max="1798" width="9.28515625" style="9" bestFit="1" customWidth="1"/>
    <col min="1799" max="1799" width="12.5703125" style="9" customWidth="1"/>
    <col min="1800" max="1800" width="13.85546875" style="9" customWidth="1"/>
    <col min="1801" max="1805" width="9.140625" style="9"/>
    <col min="1806" max="1806" width="30.7109375" style="9" customWidth="1"/>
    <col min="1807" max="1808" width="22.5703125" style="9" customWidth="1"/>
    <col min="1809" max="2047" width="9.140625" style="9"/>
    <col min="2048" max="2048" width="28.42578125" style="9" customWidth="1"/>
    <col min="2049" max="2049" width="17" style="9" customWidth="1"/>
    <col min="2050" max="2050" width="18.42578125" style="9" customWidth="1"/>
    <col min="2051" max="2051" width="3.85546875" style="9" customWidth="1"/>
    <col min="2052" max="2052" width="23.7109375" style="9" customWidth="1"/>
    <col min="2053" max="2053" width="2.28515625" style="9" customWidth="1"/>
    <col min="2054" max="2054" width="9.28515625" style="9" bestFit="1" customWidth="1"/>
    <col min="2055" max="2055" width="12.5703125" style="9" customWidth="1"/>
    <col min="2056" max="2056" width="13.85546875" style="9" customWidth="1"/>
    <col min="2057" max="2061" width="9.140625" style="9"/>
    <col min="2062" max="2062" width="30.7109375" style="9" customWidth="1"/>
    <col min="2063" max="2064" width="22.5703125" style="9" customWidth="1"/>
    <col min="2065" max="2303" width="9.140625" style="9"/>
    <col min="2304" max="2304" width="28.42578125" style="9" customWidth="1"/>
    <col min="2305" max="2305" width="17" style="9" customWidth="1"/>
    <col min="2306" max="2306" width="18.42578125" style="9" customWidth="1"/>
    <col min="2307" max="2307" width="3.85546875" style="9" customWidth="1"/>
    <col min="2308" max="2308" width="23.7109375" style="9" customWidth="1"/>
    <col min="2309" max="2309" width="2.28515625" style="9" customWidth="1"/>
    <col min="2310" max="2310" width="9.28515625" style="9" bestFit="1" customWidth="1"/>
    <col min="2311" max="2311" width="12.5703125" style="9" customWidth="1"/>
    <col min="2312" max="2312" width="13.85546875" style="9" customWidth="1"/>
    <col min="2313" max="2317" width="9.140625" style="9"/>
    <col min="2318" max="2318" width="30.7109375" style="9" customWidth="1"/>
    <col min="2319" max="2320" width="22.5703125" style="9" customWidth="1"/>
    <col min="2321" max="2559" width="9.140625" style="9"/>
    <col min="2560" max="2560" width="28.42578125" style="9" customWidth="1"/>
    <col min="2561" max="2561" width="17" style="9" customWidth="1"/>
    <col min="2562" max="2562" width="18.42578125" style="9" customWidth="1"/>
    <col min="2563" max="2563" width="3.85546875" style="9" customWidth="1"/>
    <col min="2564" max="2564" width="23.7109375" style="9" customWidth="1"/>
    <col min="2565" max="2565" width="2.28515625" style="9" customWidth="1"/>
    <col min="2566" max="2566" width="9.28515625" style="9" bestFit="1" customWidth="1"/>
    <col min="2567" max="2567" width="12.5703125" style="9" customWidth="1"/>
    <col min="2568" max="2568" width="13.85546875" style="9" customWidth="1"/>
    <col min="2569" max="2573" width="9.140625" style="9"/>
    <col min="2574" max="2574" width="30.7109375" style="9" customWidth="1"/>
    <col min="2575" max="2576" width="22.5703125" style="9" customWidth="1"/>
    <col min="2577" max="2815" width="9.140625" style="9"/>
    <col min="2816" max="2816" width="28.42578125" style="9" customWidth="1"/>
    <col min="2817" max="2817" width="17" style="9" customWidth="1"/>
    <col min="2818" max="2818" width="18.42578125" style="9" customWidth="1"/>
    <col min="2819" max="2819" width="3.85546875" style="9" customWidth="1"/>
    <col min="2820" max="2820" width="23.7109375" style="9" customWidth="1"/>
    <col min="2821" max="2821" width="2.28515625" style="9" customWidth="1"/>
    <col min="2822" max="2822" width="9.28515625" style="9" bestFit="1" customWidth="1"/>
    <col min="2823" max="2823" width="12.5703125" style="9" customWidth="1"/>
    <col min="2824" max="2824" width="13.85546875" style="9" customWidth="1"/>
    <col min="2825" max="2829" width="9.140625" style="9"/>
    <col min="2830" max="2830" width="30.7109375" style="9" customWidth="1"/>
    <col min="2831" max="2832" width="22.5703125" style="9" customWidth="1"/>
    <col min="2833" max="3071" width="9.140625" style="9"/>
    <col min="3072" max="3072" width="28.42578125" style="9" customWidth="1"/>
    <col min="3073" max="3073" width="17" style="9" customWidth="1"/>
    <col min="3074" max="3074" width="18.42578125" style="9" customWidth="1"/>
    <col min="3075" max="3075" width="3.85546875" style="9" customWidth="1"/>
    <col min="3076" max="3076" width="23.7109375" style="9" customWidth="1"/>
    <col min="3077" max="3077" width="2.28515625" style="9" customWidth="1"/>
    <col min="3078" max="3078" width="9.28515625" style="9" bestFit="1" customWidth="1"/>
    <col min="3079" max="3079" width="12.5703125" style="9" customWidth="1"/>
    <col min="3080" max="3080" width="13.85546875" style="9" customWidth="1"/>
    <col min="3081" max="3085" width="9.140625" style="9"/>
    <col min="3086" max="3086" width="30.7109375" style="9" customWidth="1"/>
    <col min="3087" max="3088" width="22.5703125" style="9" customWidth="1"/>
    <col min="3089" max="3327" width="9.140625" style="9"/>
    <col min="3328" max="3328" width="28.42578125" style="9" customWidth="1"/>
    <col min="3329" max="3329" width="17" style="9" customWidth="1"/>
    <col min="3330" max="3330" width="18.42578125" style="9" customWidth="1"/>
    <col min="3331" max="3331" width="3.85546875" style="9" customWidth="1"/>
    <col min="3332" max="3332" width="23.7109375" style="9" customWidth="1"/>
    <col min="3333" max="3333" width="2.28515625" style="9" customWidth="1"/>
    <col min="3334" max="3334" width="9.28515625" style="9" bestFit="1" customWidth="1"/>
    <col min="3335" max="3335" width="12.5703125" style="9" customWidth="1"/>
    <col min="3336" max="3336" width="13.85546875" style="9" customWidth="1"/>
    <col min="3337" max="3341" width="9.140625" style="9"/>
    <col min="3342" max="3342" width="30.7109375" style="9" customWidth="1"/>
    <col min="3343" max="3344" width="22.5703125" style="9" customWidth="1"/>
    <col min="3345" max="3583" width="9.140625" style="9"/>
    <col min="3584" max="3584" width="28.42578125" style="9" customWidth="1"/>
    <col min="3585" max="3585" width="17" style="9" customWidth="1"/>
    <col min="3586" max="3586" width="18.42578125" style="9" customWidth="1"/>
    <col min="3587" max="3587" width="3.85546875" style="9" customWidth="1"/>
    <col min="3588" max="3588" width="23.7109375" style="9" customWidth="1"/>
    <col min="3589" max="3589" width="2.28515625" style="9" customWidth="1"/>
    <col min="3590" max="3590" width="9.28515625" style="9" bestFit="1" customWidth="1"/>
    <col min="3591" max="3591" width="12.5703125" style="9" customWidth="1"/>
    <col min="3592" max="3592" width="13.85546875" style="9" customWidth="1"/>
    <col min="3593" max="3597" width="9.140625" style="9"/>
    <col min="3598" max="3598" width="30.7109375" style="9" customWidth="1"/>
    <col min="3599" max="3600" width="22.5703125" style="9" customWidth="1"/>
    <col min="3601" max="3839" width="9.140625" style="9"/>
    <col min="3840" max="3840" width="28.42578125" style="9" customWidth="1"/>
    <col min="3841" max="3841" width="17" style="9" customWidth="1"/>
    <col min="3842" max="3842" width="18.42578125" style="9" customWidth="1"/>
    <col min="3843" max="3843" width="3.85546875" style="9" customWidth="1"/>
    <col min="3844" max="3844" width="23.7109375" style="9" customWidth="1"/>
    <col min="3845" max="3845" width="2.28515625" style="9" customWidth="1"/>
    <col min="3846" max="3846" width="9.28515625" style="9" bestFit="1" customWidth="1"/>
    <col min="3847" max="3847" width="12.5703125" style="9" customWidth="1"/>
    <col min="3848" max="3848" width="13.85546875" style="9" customWidth="1"/>
    <col min="3849" max="3853" width="9.140625" style="9"/>
    <col min="3854" max="3854" width="30.7109375" style="9" customWidth="1"/>
    <col min="3855" max="3856" width="22.5703125" style="9" customWidth="1"/>
    <col min="3857" max="4095" width="9.140625" style="9"/>
    <col min="4096" max="4096" width="28.42578125" style="9" customWidth="1"/>
    <col min="4097" max="4097" width="17" style="9" customWidth="1"/>
    <col min="4098" max="4098" width="18.42578125" style="9" customWidth="1"/>
    <col min="4099" max="4099" width="3.85546875" style="9" customWidth="1"/>
    <col min="4100" max="4100" width="23.7109375" style="9" customWidth="1"/>
    <col min="4101" max="4101" width="2.28515625" style="9" customWidth="1"/>
    <col min="4102" max="4102" width="9.28515625" style="9" bestFit="1" customWidth="1"/>
    <col min="4103" max="4103" width="12.5703125" style="9" customWidth="1"/>
    <col min="4104" max="4104" width="13.85546875" style="9" customWidth="1"/>
    <col min="4105" max="4109" width="9.140625" style="9"/>
    <col min="4110" max="4110" width="30.7109375" style="9" customWidth="1"/>
    <col min="4111" max="4112" width="22.5703125" style="9" customWidth="1"/>
    <col min="4113" max="4351" width="9.140625" style="9"/>
    <col min="4352" max="4352" width="28.42578125" style="9" customWidth="1"/>
    <col min="4353" max="4353" width="17" style="9" customWidth="1"/>
    <col min="4354" max="4354" width="18.42578125" style="9" customWidth="1"/>
    <col min="4355" max="4355" width="3.85546875" style="9" customWidth="1"/>
    <col min="4356" max="4356" width="23.7109375" style="9" customWidth="1"/>
    <col min="4357" max="4357" width="2.28515625" style="9" customWidth="1"/>
    <col min="4358" max="4358" width="9.28515625" style="9" bestFit="1" customWidth="1"/>
    <col min="4359" max="4359" width="12.5703125" style="9" customWidth="1"/>
    <col min="4360" max="4360" width="13.85546875" style="9" customWidth="1"/>
    <col min="4361" max="4365" width="9.140625" style="9"/>
    <col min="4366" max="4366" width="30.7109375" style="9" customWidth="1"/>
    <col min="4367" max="4368" width="22.5703125" style="9" customWidth="1"/>
    <col min="4369" max="4607" width="9.140625" style="9"/>
    <col min="4608" max="4608" width="28.42578125" style="9" customWidth="1"/>
    <col min="4609" max="4609" width="17" style="9" customWidth="1"/>
    <col min="4610" max="4610" width="18.42578125" style="9" customWidth="1"/>
    <col min="4611" max="4611" width="3.85546875" style="9" customWidth="1"/>
    <col min="4612" max="4612" width="23.7109375" style="9" customWidth="1"/>
    <col min="4613" max="4613" width="2.28515625" style="9" customWidth="1"/>
    <col min="4614" max="4614" width="9.28515625" style="9" bestFit="1" customWidth="1"/>
    <col min="4615" max="4615" width="12.5703125" style="9" customWidth="1"/>
    <col min="4616" max="4616" width="13.85546875" style="9" customWidth="1"/>
    <col min="4617" max="4621" width="9.140625" style="9"/>
    <col min="4622" max="4622" width="30.7109375" style="9" customWidth="1"/>
    <col min="4623" max="4624" width="22.5703125" style="9" customWidth="1"/>
    <col min="4625" max="4863" width="9.140625" style="9"/>
    <col min="4864" max="4864" width="28.42578125" style="9" customWidth="1"/>
    <col min="4865" max="4865" width="17" style="9" customWidth="1"/>
    <col min="4866" max="4866" width="18.42578125" style="9" customWidth="1"/>
    <col min="4867" max="4867" width="3.85546875" style="9" customWidth="1"/>
    <col min="4868" max="4868" width="23.7109375" style="9" customWidth="1"/>
    <col min="4869" max="4869" width="2.28515625" style="9" customWidth="1"/>
    <col min="4870" max="4870" width="9.28515625" style="9" bestFit="1" customWidth="1"/>
    <col min="4871" max="4871" width="12.5703125" style="9" customWidth="1"/>
    <col min="4872" max="4872" width="13.85546875" style="9" customWidth="1"/>
    <col min="4873" max="4877" width="9.140625" style="9"/>
    <col min="4878" max="4878" width="30.7109375" style="9" customWidth="1"/>
    <col min="4879" max="4880" width="22.5703125" style="9" customWidth="1"/>
    <col min="4881" max="5119" width="9.140625" style="9"/>
    <col min="5120" max="5120" width="28.42578125" style="9" customWidth="1"/>
    <col min="5121" max="5121" width="17" style="9" customWidth="1"/>
    <col min="5122" max="5122" width="18.42578125" style="9" customWidth="1"/>
    <col min="5123" max="5123" width="3.85546875" style="9" customWidth="1"/>
    <col min="5124" max="5124" width="23.7109375" style="9" customWidth="1"/>
    <col min="5125" max="5125" width="2.28515625" style="9" customWidth="1"/>
    <col min="5126" max="5126" width="9.28515625" style="9" bestFit="1" customWidth="1"/>
    <col min="5127" max="5127" width="12.5703125" style="9" customWidth="1"/>
    <col min="5128" max="5128" width="13.85546875" style="9" customWidth="1"/>
    <col min="5129" max="5133" width="9.140625" style="9"/>
    <col min="5134" max="5134" width="30.7109375" style="9" customWidth="1"/>
    <col min="5135" max="5136" width="22.5703125" style="9" customWidth="1"/>
    <col min="5137" max="5375" width="9.140625" style="9"/>
    <col min="5376" max="5376" width="28.42578125" style="9" customWidth="1"/>
    <col min="5377" max="5377" width="17" style="9" customWidth="1"/>
    <col min="5378" max="5378" width="18.42578125" style="9" customWidth="1"/>
    <col min="5379" max="5379" width="3.85546875" style="9" customWidth="1"/>
    <col min="5380" max="5380" width="23.7109375" style="9" customWidth="1"/>
    <col min="5381" max="5381" width="2.28515625" style="9" customWidth="1"/>
    <col min="5382" max="5382" width="9.28515625" style="9" bestFit="1" customWidth="1"/>
    <col min="5383" max="5383" width="12.5703125" style="9" customWidth="1"/>
    <col min="5384" max="5384" width="13.85546875" style="9" customWidth="1"/>
    <col min="5385" max="5389" width="9.140625" style="9"/>
    <col min="5390" max="5390" width="30.7109375" style="9" customWidth="1"/>
    <col min="5391" max="5392" width="22.5703125" style="9" customWidth="1"/>
    <col min="5393" max="5631" width="9.140625" style="9"/>
    <col min="5632" max="5632" width="28.42578125" style="9" customWidth="1"/>
    <col min="5633" max="5633" width="17" style="9" customWidth="1"/>
    <col min="5634" max="5634" width="18.42578125" style="9" customWidth="1"/>
    <col min="5635" max="5635" width="3.85546875" style="9" customWidth="1"/>
    <col min="5636" max="5636" width="23.7109375" style="9" customWidth="1"/>
    <col min="5637" max="5637" width="2.28515625" style="9" customWidth="1"/>
    <col min="5638" max="5638" width="9.28515625" style="9" bestFit="1" customWidth="1"/>
    <col min="5639" max="5639" width="12.5703125" style="9" customWidth="1"/>
    <col min="5640" max="5640" width="13.85546875" style="9" customWidth="1"/>
    <col min="5641" max="5645" width="9.140625" style="9"/>
    <col min="5646" max="5646" width="30.7109375" style="9" customWidth="1"/>
    <col min="5647" max="5648" width="22.5703125" style="9" customWidth="1"/>
    <col min="5649" max="5887" width="9.140625" style="9"/>
    <col min="5888" max="5888" width="28.42578125" style="9" customWidth="1"/>
    <col min="5889" max="5889" width="17" style="9" customWidth="1"/>
    <col min="5890" max="5890" width="18.42578125" style="9" customWidth="1"/>
    <col min="5891" max="5891" width="3.85546875" style="9" customWidth="1"/>
    <col min="5892" max="5892" width="23.7109375" style="9" customWidth="1"/>
    <col min="5893" max="5893" width="2.28515625" style="9" customWidth="1"/>
    <col min="5894" max="5894" width="9.28515625" style="9" bestFit="1" customWidth="1"/>
    <col min="5895" max="5895" width="12.5703125" style="9" customWidth="1"/>
    <col min="5896" max="5896" width="13.85546875" style="9" customWidth="1"/>
    <col min="5897" max="5901" width="9.140625" style="9"/>
    <col min="5902" max="5902" width="30.7109375" style="9" customWidth="1"/>
    <col min="5903" max="5904" width="22.5703125" style="9" customWidth="1"/>
    <col min="5905" max="6143" width="9.140625" style="9"/>
    <col min="6144" max="6144" width="28.42578125" style="9" customWidth="1"/>
    <col min="6145" max="6145" width="17" style="9" customWidth="1"/>
    <col min="6146" max="6146" width="18.42578125" style="9" customWidth="1"/>
    <col min="6147" max="6147" width="3.85546875" style="9" customWidth="1"/>
    <col min="6148" max="6148" width="23.7109375" style="9" customWidth="1"/>
    <col min="6149" max="6149" width="2.28515625" style="9" customWidth="1"/>
    <col min="6150" max="6150" width="9.28515625" style="9" bestFit="1" customWidth="1"/>
    <col min="6151" max="6151" width="12.5703125" style="9" customWidth="1"/>
    <col min="6152" max="6152" width="13.85546875" style="9" customWidth="1"/>
    <col min="6153" max="6157" width="9.140625" style="9"/>
    <col min="6158" max="6158" width="30.7109375" style="9" customWidth="1"/>
    <col min="6159" max="6160" width="22.5703125" style="9" customWidth="1"/>
    <col min="6161" max="6399" width="9.140625" style="9"/>
    <col min="6400" max="6400" width="28.42578125" style="9" customWidth="1"/>
    <col min="6401" max="6401" width="17" style="9" customWidth="1"/>
    <col min="6402" max="6402" width="18.42578125" style="9" customWidth="1"/>
    <col min="6403" max="6403" width="3.85546875" style="9" customWidth="1"/>
    <col min="6404" max="6404" width="23.7109375" style="9" customWidth="1"/>
    <col min="6405" max="6405" width="2.28515625" style="9" customWidth="1"/>
    <col min="6406" max="6406" width="9.28515625" style="9" bestFit="1" customWidth="1"/>
    <col min="6407" max="6407" width="12.5703125" style="9" customWidth="1"/>
    <col min="6408" max="6408" width="13.85546875" style="9" customWidth="1"/>
    <col min="6409" max="6413" width="9.140625" style="9"/>
    <col min="6414" max="6414" width="30.7109375" style="9" customWidth="1"/>
    <col min="6415" max="6416" width="22.5703125" style="9" customWidth="1"/>
    <col min="6417" max="6655" width="9.140625" style="9"/>
    <col min="6656" max="6656" width="28.42578125" style="9" customWidth="1"/>
    <col min="6657" max="6657" width="17" style="9" customWidth="1"/>
    <col min="6658" max="6658" width="18.42578125" style="9" customWidth="1"/>
    <col min="6659" max="6659" width="3.85546875" style="9" customWidth="1"/>
    <col min="6660" max="6660" width="23.7109375" style="9" customWidth="1"/>
    <col min="6661" max="6661" width="2.28515625" style="9" customWidth="1"/>
    <col min="6662" max="6662" width="9.28515625" style="9" bestFit="1" customWidth="1"/>
    <col min="6663" max="6663" width="12.5703125" style="9" customWidth="1"/>
    <col min="6664" max="6664" width="13.85546875" style="9" customWidth="1"/>
    <col min="6665" max="6669" width="9.140625" style="9"/>
    <col min="6670" max="6670" width="30.7109375" style="9" customWidth="1"/>
    <col min="6671" max="6672" width="22.5703125" style="9" customWidth="1"/>
    <col min="6673" max="6911" width="9.140625" style="9"/>
    <col min="6912" max="6912" width="28.42578125" style="9" customWidth="1"/>
    <col min="6913" max="6913" width="17" style="9" customWidth="1"/>
    <col min="6914" max="6914" width="18.42578125" style="9" customWidth="1"/>
    <col min="6915" max="6915" width="3.85546875" style="9" customWidth="1"/>
    <col min="6916" max="6916" width="23.7109375" style="9" customWidth="1"/>
    <col min="6917" max="6917" width="2.28515625" style="9" customWidth="1"/>
    <col min="6918" max="6918" width="9.28515625" style="9" bestFit="1" customWidth="1"/>
    <col min="6919" max="6919" width="12.5703125" style="9" customWidth="1"/>
    <col min="6920" max="6920" width="13.85546875" style="9" customWidth="1"/>
    <col min="6921" max="6925" width="9.140625" style="9"/>
    <col min="6926" max="6926" width="30.7109375" style="9" customWidth="1"/>
    <col min="6927" max="6928" width="22.5703125" style="9" customWidth="1"/>
    <col min="6929" max="7167" width="9.140625" style="9"/>
    <col min="7168" max="7168" width="28.42578125" style="9" customWidth="1"/>
    <col min="7169" max="7169" width="17" style="9" customWidth="1"/>
    <col min="7170" max="7170" width="18.42578125" style="9" customWidth="1"/>
    <col min="7171" max="7171" width="3.85546875" style="9" customWidth="1"/>
    <col min="7172" max="7172" width="23.7109375" style="9" customWidth="1"/>
    <col min="7173" max="7173" width="2.28515625" style="9" customWidth="1"/>
    <col min="7174" max="7174" width="9.28515625" style="9" bestFit="1" customWidth="1"/>
    <col min="7175" max="7175" width="12.5703125" style="9" customWidth="1"/>
    <col min="7176" max="7176" width="13.85546875" style="9" customWidth="1"/>
    <col min="7177" max="7181" width="9.140625" style="9"/>
    <col min="7182" max="7182" width="30.7109375" style="9" customWidth="1"/>
    <col min="7183" max="7184" width="22.5703125" style="9" customWidth="1"/>
    <col min="7185" max="7423" width="9.140625" style="9"/>
    <col min="7424" max="7424" width="28.42578125" style="9" customWidth="1"/>
    <col min="7425" max="7425" width="17" style="9" customWidth="1"/>
    <col min="7426" max="7426" width="18.42578125" style="9" customWidth="1"/>
    <col min="7427" max="7427" width="3.85546875" style="9" customWidth="1"/>
    <col min="7428" max="7428" width="23.7109375" style="9" customWidth="1"/>
    <col min="7429" max="7429" width="2.28515625" style="9" customWidth="1"/>
    <col min="7430" max="7430" width="9.28515625" style="9" bestFit="1" customWidth="1"/>
    <col min="7431" max="7431" width="12.5703125" style="9" customWidth="1"/>
    <col min="7432" max="7432" width="13.85546875" style="9" customWidth="1"/>
    <col min="7433" max="7437" width="9.140625" style="9"/>
    <col min="7438" max="7438" width="30.7109375" style="9" customWidth="1"/>
    <col min="7439" max="7440" width="22.5703125" style="9" customWidth="1"/>
    <col min="7441" max="7679" width="9.140625" style="9"/>
    <col min="7680" max="7680" width="28.42578125" style="9" customWidth="1"/>
    <col min="7681" max="7681" width="17" style="9" customWidth="1"/>
    <col min="7682" max="7682" width="18.42578125" style="9" customWidth="1"/>
    <col min="7683" max="7683" width="3.85546875" style="9" customWidth="1"/>
    <col min="7684" max="7684" width="23.7109375" style="9" customWidth="1"/>
    <col min="7685" max="7685" width="2.28515625" style="9" customWidth="1"/>
    <col min="7686" max="7686" width="9.28515625" style="9" bestFit="1" customWidth="1"/>
    <col min="7687" max="7687" width="12.5703125" style="9" customWidth="1"/>
    <col min="7688" max="7688" width="13.85546875" style="9" customWidth="1"/>
    <col min="7689" max="7693" width="9.140625" style="9"/>
    <col min="7694" max="7694" width="30.7109375" style="9" customWidth="1"/>
    <col min="7695" max="7696" width="22.5703125" style="9" customWidth="1"/>
    <col min="7697" max="7935" width="9.140625" style="9"/>
    <col min="7936" max="7936" width="28.42578125" style="9" customWidth="1"/>
    <col min="7937" max="7937" width="17" style="9" customWidth="1"/>
    <col min="7938" max="7938" width="18.42578125" style="9" customWidth="1"/>
    <col min="7939" max="7939" width="3.85546875" style="9" customWidth="1"/>
    <col min="7940" max="7940" width="23.7109375" style="9" customWidth="1"/>
    <col min="7941" max="7941" width="2.28515625" style="9" customWidth="1"/>
    <col min="7942" max="7942" width="9.28515625" style="9" bestFit="1" customWidth="1"/>
    <col min="7943" max="7943" width="12.5703125" style="9" customWidth="1"/>
    <col min="7944" max="7944" width="13.85546875" style="9" customWidth="1"/>
    <col min="7945" max="7949" width="9.140625" style="9"/>
    <col min="7950" max="7950" width="30.7109375" style="9" customWidth="1"/>
    <col min="7951" max="7952" width="22.5703125" style="9" customWidth="1"/>
    <col min="7953" max="8191" width="9.140625" style="9"/>
    <col min="8192" max="8192" width="28.42578125" style="9" customWidth="1"/>
    <col min="8193" max="8193" width="17" style="9" customWidth="1"/>
    <col min="8194" max="8194" width="18.42578125" style="9" customWidth="1"/>
    <col min="8195" max="8195" width="3.85546875" style="9" customWidth="1"/>
    <col min="8196" max="8196" width="23.7109375" style="9" customWidth="1"/>
    <col min="8197" max="8197" width="2.28515625" style="9" customWidth="1"/>
    <col min="8198" max="8198" width="9.28515625" style="9" bestFit="1" customWidth="1"/>
    <col min="8199" max="8199" width="12.5703125" style="9" customWidth="1"/>
    <col min="8200" max="8200" width="13.85546875" style="9" customWidth="1"/>
    <col min="8201" max="8205" width="9.140625" style="9"/>
    <col min="8206" max="8206" width="30.7109375" style="9" customWidth="1"/>
    <col min="8207" max="8208" width="22.5703125" style="9" customWidth="1"/>
    <col min="8209" max="8447" width="9.140625" style="9"/>
    <col min="8448" max="8448" width="28.42578125" style="9" customWidth="1"/>
    <col min="8449" max="8449" width="17" style="9" customWidth="1"/>
    <col min="8450" max="8450" width="18.42578125" style="9" customWidth="1"/>
    <col min="8451" max="8451" width="3.85546875" style="9" customWidth="1"/>
    <col min="8452" max="8452" width="23.7109375" style="9" customWidth="1"/>
    <col min="8453" max="8453" width="2.28515625" style="9" customWidth="1"/>
    <col min="8454" max="8454" width="9.28515625" style="9" bestFit="1" customWidth="1"/>
    <col min="8455" max="8455" width="12.5703125" style="9" customWidth="1"/>
    <col min="8456" max="8456" width="13.85546875" style="9" customWidth="1"/>
    <col min="8457" max="8461" width="9.140625" style="9"/>
    <col min="8462" max="8462" width="30.7109375" style="9" customWidth="1"/>
    <col min="8463" max="8464" width="22.5703125" style="9" customWidth="1"/>
    <col min="8465" max="8703" width="9.140625" style="9"/>
    <col min="8704" max="8704" width="28.42578125" style="9" customWidth="1"/>
    <col min="8705" max="8705" width="17" style="9" customWidth="1"/>
    <col min="8706" max="8706" width="18.42578125" style="9" customWidth="1"/>
    <col min="8707" max="8707" width="3.85546875" style="9" customWidth="1"/>
    <col min="8708" max="8708" width="23.7109375" style="9" customWidth="1"/>
    <col min="8709" max="8709" width="2.28515625" style="9" customWidth="1"/>
    <col min="8710" max="8710" width="9.28515625" style="9" bestFit="1" customWidth="1"/>
    <col min="8711" max="8711" width="12.5703125" style="9" customWidth="1"/>
    <col min="8712" max="8712" width="13.85546875" style="9" customWidth="1"/>
    <col min="8713" max="8717" width="9.140625" style="9"/>
    <col min="8718" max="8718" width="30.7109375" style="9" customWidth="1"/>
    <col min="8719" max="8720" width="22.5703125" style="9" customWidth="1"/>
    <col min="8721" max="8959" width="9.140625" style="9"/>
    <col min="8960" max="8960" width="28.42578125" style="9" customWidth="1"/>
    <col min="8961" max="8961" width="17" style="9" customWidth="1"/>
    <col min="8962" max="8962" width="18.42578125" style="9" customWidth="1"/>
    <col min="8963" max="8963" width="3.85546875" style="9" customWidth="1"/>
    <col min="8964" max="8964" width="23.7109375" style="9" customWidth="1"/>
    <col min="8965" max="8965" width="2.28515625" style="9" customWidth="1"/>
    <col min="8966" max="8966" width="9.28515625" style="9" bestFit="1" customWidth="1"/>
    <col min="8967" max="8967" width="12.5703125" style="9" customWidth="1"/>
    <col min="8968" max="8968" width="13.85546875" style="9" customWidth="1"/>
    <col min="8969" max="8973" width="9.140625" style="9"/>
    <col min="8974" max="8974" width="30.7109375" style="9" customWidth="1"/>
    <col min="8975" max="8976" width="22.5703125" style="9" customWidth="1"/>
    <col min="8977" max="9215" width="9.140625" style="9"/>
    <col min="9216" max="9216" width="28.42578125" style="9" customWidth="1"/>
    <col min="9217" max="9217" width="17" style="9" customWidth="1"/>
    <col min="9218" max="9218" width="18.42578125" style="9" customWidth="1"/>
    <col min="9219" max="9219" width="3.85546875" style="9" customWidth="1"/>
    <col min="9220" max="9220" width="23.7109375" style="9" customWidth="1"/>
    <col min="9221" max="9221" width="2.28515625" style="9" customWidth="1"/>
    <col min="9222" max="9222" width="9.28515625" style="9" bestFit="1" customWidth="1"/>
    <col min="9223" max="9223" width="12.5703125" style="9" customWidth="1"/>
    <col min="9224" max="9224" width="13.85546875" style="9" customWidth="1"/>
    <col min="9225" max="9229" width="9.140625" style="9"/>
    <col min="9230" max="9230" width="30.7109375" style="9" customWidth="1"/>
    <col min="9231" max="9232" width="22.5703125" style="9" customWidth="1"/>
    <col min="9233" max="9471" width="9.140625" style="9"/>
    <col min="9472" max="9472" width="28.42578125" style="9" customWidth="1"/>
    <col min="9473" max="9473" width="17" style="9" customWidth="1"/>
    <col min="9474" max="9474" width="18.42578125" style="9" customWidth="1"/>
    <col min="9475" max="9475" width="3.85546875" style="9" customWidth="1"/>
    <col min="9476" max="9476" width="23.7109375" style="9" customWidth="1"/>
    <col min="9477" max="9477" width="2.28515625" style="9" customWidth="1"/>
    <col min="9478" max="9478" width="9.28515625" style="9" bestFit="1" customWidth="1"/>
    <col min="9479" max="9479" width="12.5703125" style="9" customWidth="1"/>
    <col min="9480" max="9480" width="13.85546875" style="9" customWidth="1"/>
    <col min="9481" max="9485" width="9.140625" style="9"/>
    <col min="9486" max="9486" width="30.7109375" style="9" customWidth="1"/>
    <col min="9487" max="9488" width="22.5703125" style="9" customWidth="1"/>
    <col min="9489" max="9727" width="9.140625" style="9"/>
    <col min="9728" max="9728" width="28.42578125" style="9" customWidth="1"/>
    <col min="9729" max="9729" width="17" style="9" customWidth="1"/>
    <col min="9730" max="9730" width="18.42578125" style="9" customWidth="1"/>
    <col min="9731" max="9731" width="3.85546875" style="9" customWidth="1"/>
    <col min="9732" max="9732" width="23.7109375" style="9" customWidth="1"/>
    <col min="9733" max="9733" width="2.28515625" style="9" customWidth="1"/>
    <col min="9734" max="9734" width="9.28515625" style="9" bestFit="1" customWidth="1"/>
    <col min="9735" max="9735" width="12.5703125" style="9" customWidth="1"/>
    <col min="9736" max="9736" width="13.85546875" style="9" customWidth="1"/>
    <col min="9737" max="9741" width="9.140625" style="9"/>
    <col min="9742" max="9742" width="30.7109375" style="9" customWidth="1"/>
    <col min="9743" max="9744" width="22.5703125" style="9" customWidth="1"/>
    <col min="9745" max="9983" width="9.140625" style="9"/>
    <col min="9984" max="9984" width="28.42578125" style="9" customWidth="1"/>
    <col min="9985" max="9985" width="17" style="9" customWidth="1"/>
    <col min="9986" max="9986" width="18.42578125" style="9" customWidth="1"/>
    <col min="9987" max="9987" width="3.85546875" style="9" customWidth="1"/>
    <col min="9988" max="9988" width="23.7109375" style="9" customWidth="1"/>
    <col min="9989" max="9989" width="2.28515625" style="9" customWidth="1"/>
    <col min="9990" max="9990" width="9.28515625" style="9" bestFit="1" customWidth="1"/>
    <col min="9991" max="9991" width="12.5703125" style="9" customWidth="1"/>
    <col min="9992" max="9992" width="13.85546875" style="9" customWidth="1"/>
    <col min="9993" max="9997" width="9.140625" style="9"/>
    <col min="9998" max="9998" width="30.7109375" style="9" customWidth="1"/>
    <col min="9999" max="10000" width="22.5703125" style="9" customWidth="1"/>
    <col min="10001" max="10239" width="9.140625" style="9"/>
    <col min="10240" max="10240" width="28.42578125" style="9" customWidth="1"/>
    <col min="10241" max="10241" width="17" style="9" customWidth="1"/>
    <col min="10242" max="10242" width="18.42578125" style="9" customWidth="1"/>
    <col min="10243" max="10243" width="3.85546875" style="9" customWidth="1"/>
    <col min="10244" max="10244" width="23.7109375" style="9" customWidth="1"/>
    <col min="10245" max="10245" width="2.28515625" style="9" customWidth="1"/>
    <col min="10246" max="10246" width="9.28515625" style="9" bestFit="1" customWidth="1"/>
    <col min="10247" max="10247" width="12.5703125" style="9" customWidth="1"/>
    <col min="10248" max="10248" width="13.85546875" style="9" customWidth="1"/>
    <col min="10249" max="10253" width="9.140625" style="9"/>
    <col min="10254" max="10254" width="30.7109375" style="9" customWidth="1"/>
    <col min="10255" max="10256" width="22.5703125" style="9" customWidth="1"/>
    <col min="10257" max="10495" width="9.140625" style="9"/>
    <col min="10496" max="10496" width="28.42578125" style="9" customWidth="1"/>
    <col min="10497" max="10497" width="17" style="9" customWidth="1"/>
    <col min="10498" max="10498" width="18.42578125" style="9" customWidth="1"/>
    <col min="10499" max="10499" width="3.85546875" style="9" customWidth="1"/>
    <col min="10500" max="10500" width="23.7109375" style="9" customWidth="1"/>
    <col min="10501" max="10501" width="2.28515625" style="9" customWidth="1"/>
    <col min="10502" max="10502" width="9.28515625" style="9" bestFit="1" customWidth="1"/>
    <col min="10503" max="10503" width="12.5703125" style="9" customWidth="1"/>
    <col min="10504" max="10504" width="13.85546875" style="9" customWidth="1"/>
    <col min="10505" max="10509" width="9.140625" style="9"/>
    <col min="10510" max="10510" width="30.7109375" style="9" customWidth="1"/>
    <col min="10511" max="10512" width="22.5703125" style="9" customWidth="1"/>
    <col min="10513" max="10751" width="9.140625" style="9"/>
    <col min="10752" max="10752" width="28.42578125" style="9" customWidth="1"/>
    <col min="10753" max="10753" width="17" style="9" customWidth="1"/>
    <col min="10754" max="10754" width="18.42578125" style="9" customWidth="1"/>
    <col min="10755" max="10755" width="3.85546875" style="9" customWidth="1"/>
    <col min="10756" max="10756" width="23.7109375" style="9" customWidth="1"/>
    <col min="10757" max="10757" width="2.28515625" style="9" customWidth="1"/>
    <col min="10758" max="10758" width="9.28515625" style="9" bestFit="1" customWidth="1"/>
    <col min="10759" max="10759" width="12.5703125" style="9" customWidth="1"/>
    <col min="10760" max="10760" width="13.85546875" style="9" customWidth="1"/>
    <col min="10761" max="10765" width="9.140625" style="9"/>
    <col min="10766" max="10766" width="30.7109375" style="9" customWidth="1"/>
    <col min="10767" max="10768" width="22.5703125" style="9" customWidth="1"/>
    <col min="10769" max="11007" width="9.140625" style="9"/>
    <col min="11008" max="11008" width="28.42578125" style="9" customWidth="1"/>
    <col min="11009" max="11009" width="17" style="9" customWidth="1"/>
    <col min="11010" max="11010" width="18.42578125" style="9" customWidth="1"/>
    <col min="11011" max="11011" width="3.85546875" style="9" customWidth="1"/>
    <col min="11012" max="11012" width="23.7109375" style="9" customWidth="1"/>
    <col min="11013" max="11013" width="2.28515625" style="9" customWidth="1"/>
    <col min="11014" max="11014" width="9.28515625" style="9" bestFit="1" customWidth="1"/>
    <col min="11015" max="11015" width="12.5703125" style="9" customWidth="1"/>
    <col min="11016" max="11016" width="13.85546875" style="9" customWidth="1"/>
    <col min="11017" max="11021" width="9.140625" style="9"/>
    <col min="11022" max="11022" width="30.7109375" style="9" customWidth="1"/>
    <col min="11023" max="11024" width="22.5703125" style="9" customWidth="1"/>
    <col min="11025" max="11263" width="9.140625" style="9"/>
    <col min="11264" max="11264" width="28.42578125" style="9" customWidth="1"/>
    <col min="11265" max="11265" width="17" style="9" customWidth="1"/>
    <col min="11266" max="11266" width="18.42578125" style="9" customWidth="1"/>
    <col min="11267" max="11267" width="3.85546875" style="9" customWidth="1"/>
    <col min="11268" max="11268" width="23.7109375" style="9" customWidth="1"/>
    <col min="11269" max="11269" width="2.28515625" style="9" customWidth="1"/>
    <col min="11270" max="11270" width="9.28515625" style="9" bestFit="1" customWidth="1"/>
    <col min="11271" max="11271" width="12.5703125" style="9" customWidth="1"/>
    <col min="11272" max="11272" width="13.85546875" style="9" customWidth="1"/>
    <col min="11273" max="11277" width="9.140625" style="9"/>
    <col min="11278" max="11278" width="30.7109375" style="9" customWidth="1"/>
    <col min="11279" max="11280" width="22.5703125" style="9" customWidth="1"/>
    <col min="11281" max="11519" width="9.140625" style="9"/>
    <col min="11520" max="11520" width="28.42578125" style="9" customWidth="1"/>
    <col min="11521" max="11521" width="17" style="9" customWidth="1"/>
    <col min="11522" max="11522" width="18.42578125" style="9" customWidth="1"/>
    <col min="11523" max="11523" width="3.85546875" style="9" customWidth="1"/>
    <col min="11524" max="11524" width="23.7109375" style="9" customWidth="1"/>
    <col min="11525" max="11525" width="2.28515625" style="9" customWidth="1"/>
    <col min="11526" max="11526" width="9.28515625" style="9" bestFit="1" customWidth="1"/>
    <col min="11527" max="11527" width="12.5703125" style="9" customWidth="1"/>
    <col min="11528" max="11528" width="13.85546875" style="9" customWidth="1"/>
    <col min="11529" max="11533" width="9.140625" style="9"/>
    <col min="11534" max="11534" width="30.7109375" style="9" customWidth="1"/>
    <col min="11535" max="11536" width="22.5703125" style="9" customWidth="1"/>
    <col min="11537" max="11775" width="9.140625" style="9"/>
    <col min="11776" max="11776" width="28.42578125" style="9" customWidth="1"/>
    <col min="11777" max="11777" width="17" style="9" customWidth="1"/>
    <col min="11778" max="11778" width="18.42578125" style="9" customWidth="1"/>
    <col min="11779" max="11779" width="3.85546875" style="9" customWidth="1"/>
    <col min="11780" max="11780" width="23.7109375" style="9" customWidth="1"/>
    <col min="11781" max="11781" width="2.28515625" style="9" customWidth="1"/>
    <col min="11782" max="11782" width="9.28515625" style="9" bestFit="1" customWidth="1"/>
    <col min="11783" max="11783" width="12.5703125" style="9" customWidth="1"/>
    <col min="11784" max="11784" width="13.85546875" style="9" customWidth="1"/>
    <col min="11785" max="11789" width="9.140625" style="9"/>
    <col min="11790" max="11790" width="30.7109375" style="9" customWidth="1"/>
    <col min="11791" max="11792" width="22.5703125" style="9" customWidth="1"/>
    <col min="11793" max="12031" width="9.140625" style="9"/>
    <col min="12032" max="12032" width="28.42578125" style="9" customWidth="1"/>
    <col min="12033" max="12033" width="17" style="9" customWidth="1"/>
    <col min="12034" max="12034" width="18.42578125" style="9" customWidth="1"/>
    <col min="12035" max="12035" width="3.85546875" style="9" customWidth="1"/>
    <col min="12036" max="12036" width="23.7109375" style="9" customWidth="1"/>
    <col min="12037" max="12037" width="2.28515625" style="9" customWidth="1"/>
    <col min="12038" max="12038" width="9.28515625" style="9" bestFit="1" customWidth="1"/>
    <col min="12039" max="12039" width="12.5703125" style="9" customWidth="1"/>
    <col min="12040" max="12040" width="13.85546875" style="9" customWidth="1"/>
    <col min="12041" max="12045" width="9.140625" style="9"/>
    <col min="12046" max="12046" width="30.7109375" style="9" customWidth="1"/>
    <col min="12047" max="12048" width="22.5703125" style="9" customWidth="1"/>
    <col min="12049" max="12287" width="9.140625" style="9"/>
    <col min="12288" max="12288" width="28.42578125" style="9" customWidth="1"/>
    <col min="12289" max="12289" width="17" style="9" customWidth="1"/>
    <col min="12290" max="12290" width="18.42578125" style="9" customWidth="1"/>
    <col min="12291" max="12291" width="3.85546875" style="9" customWidth="1"/>
    <col min="12292" max="12292" width="23.7109375" style="9" customWidth="1"/>
    <col min="12293" max="12293" width="2.28515625" style="9" customWidth="1"/>
    <col min="12294" max="12294" width="9.28515625" style="9" bestFit="1" customWidth="1"/>
    <col min="12295" max="12295" width="12.5703125" style="9" customWidth="1"/>
    <col min="12296" max="12296" width="13.85546875" style="9" customWidth="1"/>
    <col min="12297" max="12301" width="9.140625" style="9"/>
    <col min="12302" max="12302" width="30.7109375" style="9" customWidth="1"/>
    <col min="12303" max="12304" width="22.5703125" style="9" customWidth="1"/>
    <col min="12305" max="12543" width="9.140625" style="9"/>
    <col min="12544" max="12544" width="28.42578125" style="9" customWidth="1"/>
    <col min="12545" max="12545" width="17" style="9" customWidth="1"/>
    <col min="12546" max="12546" width="18.42578125" style="9" customWidth="1"/>
    <col min="12547" max="12547" width="3.85546875" style="9" customWidth="1"/>
    <col min="12548" max="12548" width="23.7109375" style="9" customWidth="1"/>
    <col min="12549" max="12549" width="2.28515625" style="9" customWidth="1"/>
    <col min="12550" max="12550" width="9.28515625" style="9" bestFit="1" customWidth="1"/>
    <col min="12551" max="12551" width="12.5703125" style="9" customWidth="1"/>
    <col min="12552" max="12552" width="13.85546875" style="9" customWidth="1"/>
    <col min="12553" max="12557" width="9.140625" style="9"/>
    <col min="12558" max="12558" width="30.7109375" style="9" customWidth="1"/>
    <col min="12559" max="12560" width="22.5703125" style="9" customWidth="1"/>
    <col min="12561" max="12799" width="9.140625" style="9"/>
    <col min="12800" max="12800" width="28.42578125" style="9" customWidth="1"/>
    <col min="12801" max="12801" width="17" style="9" customWidth="1"/>
    <col min="12802" max="12802" width="18.42578125" style="9" customWidth="1"/>
    <col min="12803" max="12803" width="3.85546875" style="9" customWidth="1"/>
    <col min="12804" max="12804" width="23.7109375" style="9" customWidth="1"/>
    <col min="12805" max="12805" width="2.28515625" style="9" customWidth="1"/>
    <col min="12806" max="12806" width="9.28515625" style="9" bestFit="1" customWidth="1"/>
    <col min="12807" max="12807" width="12.5703125" style="9" customWidth="1"/>
    <col min="12808" max="12808" width="13.85546875" style="9" customWidth="1"/>
    <col min="12809" max="12813" width="9.140625" style="9"/>
    <col min="12814" max="12814" width="30.7109375" style="9" customWidth="1"/>
    <col min="12815" max="12816" width="22.5703125" style="9" customWidth="1"/>
    <col min="12817" max="13055" width="9.140625" style="9"/>
    <col min="13056" max="13056" width="28.42578125" style="9" customWidth="1"/>
    <col min="13057" max="13057" width="17" style="9" customWidth="1"/>
    <col min="13058" max="13058" width="18.42578125" style="9" customWidth="1"/>
    <col min="13059" max="13059" width="3.85546875" style="9" customWidth="1"/>
    <col min="13060" max="13060" width="23.7109375" style="9" customWidth="1"/>
    <col min="13061" max="13061" width="2.28515625" style="9" customWidth="1"/>
    <col min="13062" max="13062" width="9.28515625" style="9" bestFit="1" customWidth="1"/>
    <col min="13063" max="13063" width="12.5703125" style="9" customWidth="1"/>
    <col min="13064" max="13064" width="13.85546875" style="9" customWidth="1"/>
    <col min="13065" max="13069" width="9.140625" style="9"/>
    <col min="13070" max="13070" width="30.7109375" style="9" customWidth="1"/>
    <col min="13071" max="13072" width="22.5703125" style="9" customWidth="1"/>
    <col min="13073" max="13311" width="9.140625" style="9"/>
    <col min="13312" max="13312" width="28.42578125" style="9" customWidth="1"/>
    <col min="13313" max="13313" width="17" style="9" customWidth="1"/>
    <col min="13314" max="13314" width="18.42578125" style="9" customWidth="1"/>
    <col min="13315" max="13315" width="3.85546875" style="9" customWidth="1"/>
    <col min="13316" max="13316" width="23.7109375" style="9" customWidth="1"/>
    <col min="13317" max="13317" width="2.28515625" style="9" customWidth="1"/>
    <col min="13318" max="13318" width="9.28515625" style="9" bestFit="1" customWidth="1"/>
    <col min="13319" max="13319" width="12.5703125" style="9" customWidth="1"/>
    <col min="13320" max="13320" width="13.85546875" style="9" customWidth="1"/>
    <col min="13321" max="13325" width="9.140625" style="9"/>
    <col min="13326" max="13326" width="30.7109375" style="9" customWidth="1"/>
    <col min="13327" max="13328" width="22.5703125" style="9" customWidth="1"/>
    <col min="13329" max="13567" width="9.140625" style="9"/>
    <col min="13568" max="13568" width="28.42578125" style="9" customWidth="1"/>
    <col min="13569" max="13569" width="17" style="9" customWidth="1"/>
    <col min="13570" max="13570" width="18.42578125" style="9" customWidth="1"/>
    <col min="13571" max="13571" width="3.85546875" style="9" customWidth="1"/>
    <col min="13572" max="13572" width="23.7109375" style="9" customWidth="1"/>
    <col min="13573" max="13573" width="2.28515625" style="9" customWidth="1"/>
    <col min="13574" max="13574" width="9.28515625" style="9" bestFit="1" customWidth="1"/>
    <col min="13575" max="13575" width="12.5703125" style="9" customWidth="1"/>
    <col min="13576" max="13576" width="13.85546875" style="9" customWidth="1"/>
    <col min="13577" max="13581" width="9.140625" style="9"/>
    <col min="13582" max="13582" width="30.7109375" style="9" customWidth="1"/>
    <col min="13583" max="13584" width="22.5703125" style="9" customWidth="1"/>
    <col min="13585" max="13823" width="9.140625" style="9"/>
    <col min="13824" max="13824" width="28.42578125" style="9" customWidth="1"/>
    <col min="13825" max="13825" width="17" style="9" customWidth="1"/>
    <col min="13826" max="13826" width="18.42578125" style="9" customWidth="1"/>
    <col min="13827" max="13827" width="3.85546875" style="9" customWidth="1"/>
    <col min="13828" max="13828" width="23.7109375" style="9" customWidth="1"/>
    <col min="13829" max="13829" width="2.28515625" style="9" customWidth="1"/>
    <col min="13830" max="13830" width="9.28515625" style="9" bestFit="1" customWidth="1"/>
    <col min="13831" max="13831" width="12.5703125" style="9" customWidth="1"/>
    <col min="13832" max="13832" width="13.85546875" style="9" customWidth="1"/>
    <col min="13833" max="13837" width="9.140625" style="9"/>
    <col min="13838" max="13838" width="30.7109375" style="9" customWidth="1"/>
    <col min="13839" max="13840" width="22.5703125" style="9" customWidth="1"/>
    <col min="13841" max="14079" width="9.140625" style="9"/>
    <col min="14080" max="14080" width="28.42578125" style="9" customWidth="1"/>
    <col min="14081" max="14081" width="17" style="9" customWidth="1"/>
    <col min="14082" max="14082" width="18.42578125" style="9" customWidth="1"/>
    <col min="14083" max="14083" width="3.85546875" style="9" customWidth="1"/>
    <col min="14084" max="14084" width="23.7109375" style="9" customWidth="1"/>
    <col min="14085" max="14085" width="2.28515625" style="9" customWidth="1"/>
    <col min="14086" max="14086" width="9.28515625" style="9" bestFit="1" customWidth="1"/>
    <col min="14087" max="14087" width="12.5703125" style="9" customWidth="1"/>
    <col min="14088" max="14088" width="13.85546875" style="9" customWidth="1"/>
    <col min="14089" max="14093" width="9.140625" style="9"/>
    <col min="14094" max="14094" width="30.7109375" style="9" customWidth="1"/>
    <col min="14095" max="14096" width="22.5703125" style="9" customWidth="1"/>
    <col min="14097" max="14335" width="9.140625" style="9"/>
    <col min="14336" max="14336" width="28.42578125" style="9" customWidth="1"/>
    <col min="14337" max="14337" width="17" style="9" customWidth="1"/>
    <col min="14338" max="14338" width="18.42578125" style="9" customWidth="1"/>
    <col min="14339" max="14339" width="3.85546875" style="9" customWidth="1"/>
    <col min="14340" max="14340" width="23.7109375" style="9" customWidth="1"/>
    <col min="14341" max="14341" width="2.28515625" style="9" customWidth="1"/>
    <col min="14342" max="14342" width="9.28515625" style="9" bestFit="1" customWidth="1"/>
    <col min="14343" max="14343" width="12.5703125" style="9" customWidth="1"/>
    <col min="14344" max="14344" width="13.85546875" style="9" customWidth="1"/>
    <col min="14345" max="14349" width="9.140625" style="9"/>
    <col min="14350" max="14350" width="30.7109375" style="9" customWidth="1"/>
    <col min="14351" max="14352" width="22.5703125" style="9" customWidth="1"/>
    <col min="14353" max="14591" width="9.140625" style="9"/>
    <col min="14592" max="14592" width="28.42578125" style="9" customWidth="1"/>
    <col min="14593" max="14593" width="17" style="9" customWidth="1"/>
    <col min="14594" max="14594" width="18.42578125" style="9" customWidth="1"/>
    <col min="14595" max="14595" width="3.85546875" style="9" customWidth="1"/>
    <col min="14596" max="14596" width="23.7109375" style="9" customWidth="1"/>
    <col min="14597" max="14597" width="2.28515625" style="9" customWidth="1"/>
    <col min="14598" max="14598" width="9.28515625" style="9" bestFit="1" customWidth="1"/>
    <col min="14599" max="14599" width="12.5703125" style="9" customWidth="1"/>
    <col min="14600" max="14600" width="13.85546875" style="9" customWidth="1"/>
    <col min="14601" max="14605" width="9.140625" style="9"/>
    <col min="14606" max="14606" width="30.7109375" style="9" customWidth="1"/>
    <col min="14607" max="14608" width="22.5703125" style="9" customWidth="1"/>
    <col min="14609" max="14847" width="9.140625" style="9"/>
    <col min="14848" max="14848" width="28.42578125" style="9" customWidth="1"/>
    <col min="14849" max="14849" width="17" style="9" customWidth="1"/>
    <col min="14850" max="14850" width="18.42578125" style="9" customWidth="1"/>
    <col min="14851" max="14851" width="3.85546875" style="9" customWidth="1"/>
    <col min="14852" max="14852" width="23.7109375" style="9" customWidth="1"/>
    <col min="14853" max="14853" width="2.28515625" style="9" customWidth="1"/>
    <col min="14854" max="14854" width="9.28515625" style="9" bestFit="1" customWidth="1"/>
    <col min="14855" max="14855" width="12.5703125" style="9" customWidth="1"/>
    <col min="14856" max="14856" width="13.85546875" style="9" customWidth="1"/>
    <col min="14857" max="14861" width="9.140625" style="9"/>
    <col min="14862" max="14862" width="30.7109375" style="9" customWidth="1"/>
    <col min="14863" max="14864" width="22.5703125" style="9" customWidth="1"/>
    <col min="14865" max="15103" width="9.140625" style="9"/>
    <col min="15104" max="15104" width="28.42578125" style="9" customWidth="1"/>
    <col min="15105" max="15105" width="17" style="9" customWidth="1"/>
    <col min="15106" max="15106" width="18.42578125" style="9" customWidth="1"/>
    <col min="15107" max="15107" width="3.85546875" style="9" customWidth="1"/>
    <col min="15108" max="15108" width="23.7109375" style="9" customWidth="1"/>
    <col min="15109" max="15109" width="2.28515625" style="9" customWidth="1"/>
    <col min="15110" max="15110" width="9.28515625" style="9" bestFit="1" customWidth="1"/>
    <col min="15111" max="15111" width="12.5703125" style="9" customWidth="1"/>
    <col min="15112" max="15112" width="13.85546875" style="9" customWidth="1"/>
    <col min="15113" max="15117" width="9.140625" style="9"/>
    <col min="15118" max="15118" width="30.7109375" style="9" customWidth="1"/>
    <col min="15119" max="15120" width="22.5703125" style="9" customWidth="1"/>
    <col min="15121" max="15359" width="9.140625" style="9"/>
    <col min="15360" max="15360" width="28.42578125" style="9" customWidth="1"/>
    <col min="15361" max="15361" width="17" style="9" customWidth="1"/>
    <col min="15362" max="15362" width="18.42578125" style="9" customWidth="1"/>
    <col min="15363" max="15363" width="3.85546875" style="9" customWidth="1"/>
    <col min="15364" max="15364" width="23.7109375" style="9" customWidth="1"/>
    <col min="15365" max="15365" width="2.28515625" style="9" customWidth="1"/>
    <col min="15366" max="15366" width="9.28515625" style="9" bestFit="1" customWidth="1"/>
    <col min="15367" max="15367" width="12.5703125" style="9" customWidth="1"/>
    <col min="15368" max="15368" width="13.85546875" style="9" customWidth="1"/>
    <col min="15369" max="15373" width="9.140625" style="9"/>
    <col min="15374" max="15374" width="30.7109375" style="9" customWidth="1"/>
    <col min="15375" max="15376" width="22.5703125" style="9" customWidth="1"/>
    <col min="15377" max="15615" width="9.140625" style="9"/>
    <col min="15616" max="15616" width="28.42578125" style="9" customWidth="1"/>
    <col min="15617" max="15617" width="17" style="9" customWidth="1"/>
    <col min="15618" max="15618" width="18.42578125" style="9" customWidth="1"/>
    <col min="15619" max="15619" width="3.85546875" style="9" customWidth="1"/>
    <col min="15620" max="15620" width="23.7109375" style="9" customWidth="1"/>
    <col min="15621" max="15621" width="2.28515625" style="9" customWidth="1"/>
    <col min="15622" max="15622" width="9.28515625" style="9" bestFit="1" customWidth="1"/>
    <col min="15623" max="15623" width="12.5703125" style="9" customWidth="1"/>
    <col min="15624" max="15624" width="13.85546875" style="9" customWidth="1"/>
    <col min="15625" max="15629" width="9.140625" style="9"/>
    <col min="15630" max="15630" width="30.7109375" style="9" customWidth="1"/>
    <col min="15631" max="15632" width="22.5703125" style="9" customWidth="1"/>
    <col min="15633" max="15871" width="9.140625" style="9"/>
    <col min="15872" max="15872" width="28.42578125" style="9" customWidth="1"/>
    <col min="15873" max="15873" width="17" style="9" customWidth="1"/>
    <col min="15874" max="15874" width="18.42578125" style="9" customWidth="1"/>
    <col min="15875" max="15875" width="3.85546875" style="9" customWidth="1"/>
    <col min="15876" max="15876" width="23.7109375" style="9" customWidth="1"/>
    <col min="15877" max="15877" width="2.28515625" style="9" customWidth="1"/>
    <col min="15878" max="15878" width="9.28515625" style="9" bestFit="1" customWidth="1"/>
    <col min="15879" max="15879" width="12.5703125" style="9" customWidth="1"/>
    <col min="15880" max="15880" width="13.85546875" style="9" customWidth="1"/>
    <col min="15881" max="15885" width="9.140625" style="9"/>
    <col min="15886" max="15886" width="30.7109375" style="9" customWidth="1"/>
    <col min="15887" max="15888" width="22.5703125" style="9" customWidth="1"/>
    <col min="15889" max="16127" width="9.140625" style="9"/>
    <col min="16128" max="16128" width="28.42578125" style="9" customWidth="1"/>
    <col min="16129" max="16129" width="17" style="9" customWidth="1"/>
    <col min="16130" max="16130" width="18.42578125" style="9" customWidth="1"/>
    <col min="16131" max="16131" width="3.85546875" style="9" customWidth="1"/>
    <col min="16132" max="16132" width="23.7109375" style="9" customWidth="1"/>
    <col min="16133" max="16133" width="2.28515625" style="9" customWidth="1"/>
    <col min="16134" max="16134" width="9.28515625" style="9" bestFit="1" customWidth="1"/>
    <col min="16135" max="16135" width="12.5703125" style="9" customWidth="1"/>
    <col min="16136" max="16136" width="13.85546875" style="9" customWidth="1"/>
    <col min="16137" max="16141" width="9.140625" style="9"/>
    <col min="16142" max="16142" width="30.7109375" style="9" customWidth="1"/>
    <col min="16143" max="16144" width="22.5703125" style="9" customWidth="1"/>
    <col min="16145" max="16384" width="9.140625" style="9"/>
  </cols>
  <sheetData>
    <row r="1" spans="1:16">
      <c r="A1" s="35"/>
      <c r="B1" s="35"/>
      <c r="C1" s="360" t="s">
        <v>14</v>
      </c>
      <c r="D1" s="360"/>
      <c r="E1" s="360"/>
    </row>
    <row r="2" spans="1:16">
      <c r="A2" s="35"/>
      <c r="B2" s="35"/>
      <c r="C2" s="360" t="s">
        <v>249</v>
      </c>
      <c r="D2" s="360"/>
      <c r="E2" s="360"/>
    </row>
    <row r="3" spans="1:16" ht="49.5" customHeight="1"/>
    <row r="4" spans="1:16" ht="18.75" customHeight="1">
      <c r="A4" s="361" t="s">
        <v>9</v>
      </c>
      <c r="B4" s="361"/>
      <c r="C4" s="361"/>
      <c r="D4" s="361"/>
      <c r="E4" s="361"/>
    </row>
    <row r="5" spans="1:16" ht="3.75" customHeight="1">
      <c r="A5" s="109"/>
      <c r="B5" s="109"/>
      <c r="C5" s="109"/>
      <c r="D5" s="109"/>
      <c r="E5" s="109"/>
    </row>
    <row r="6" spans="1:16" ht="113.25" customHeight="1">
      <c r="A6" s="333" t="s">
        <v>310</v>
      </c>
      <c r="B6" s="333"/>
      <c r="C6" s="333"/>
      <c r="D6" s="333"/>
      <c r="E6" s="333"/>
    </row>
    <row r="7" spans="1:16" ht="50.25" customHeight="1"/>
    <row r="8" spans="1:16">
      <c r="E8" s="62" t="s">
        <v>1</v>
      </c>
    </row>
    <row r="9" spans="1:16" ht="19.5" customHeight="1">
      <c r="A9" s="353" t="s">
        <v>114</v>
      </c>
      <c r="B9" s="355" t="s">
        <v>4</v>
      </c>
      <c r="C9" s="357" t="s">
        <v>63</v>
      </c>
      <c r="D9" s="358"/>
      <c r="E9" s="358"/>
    </row>
    <row r="10" spans="1:16" ht="81" customHeight="1">
      <c r="A10" s="354"/>
      <c r="B10" s="356"/>
      <c r="C10" s="357" t="s">
        <v>72</v>
      </c>
      <c r="D10" s="359"/>
      <c r="E10" s="110" t="s">
        <v>115</v>
      </c>
    </row>
    <row r="11" spans="1:16" ht="7.5" customHeight="1">
      <c r="A11" s="28"/>
      <c r="B11" s="30"/>
      <c r="C11" s="30"/>
      <c r="D11" s="30"/>
      <c r="E11" s="51"/>
    </row>
    <row r="12" spans="1:16" ht="36.75" customHeight="1">
      <c r="A12" s="137" t="s">
        <v>99</v>
      </c>
      <c r="B12" s="328">
        <f>C12+E12</f>
        <v>10213.072</v>
      </c>
      <c r="C12" s="363">
        <v>10110.799999999999</v>
      </c>
      <c r="D12" s="363"/>
      <c r="E12" s="328">
        <v>102.27200000000001</v>
      </c>
    </row>
    <row r="13" spans="1:16" s="4" customFormat="1" ht="24.75" customHeight="1">
      <c r="A13" s="75" t="s">
        <v>4</v>
      </c>
      <c r="B13" s="329">
        <f>SUM(B12:B12)</f>
        <v>10213.072</v>
      </c>
      <c r="C13" s="364">
        <f>SUM(C12:D12)</f>
        <v>10110.799999999999</v>
      </c>
      <c r="D13" s="364"/>
      <c r="E13" s="329">
        <f>SUM(E12:E12)</f>
        <v>102.27200000000001</v>
      </c>
      <c r="G13" s="97"/>
      <c r="H13" s="97"/>
    </row>
    <row r="14" spans="1:16" ht="48" customHeight="1">
      <c r="B14" s="100"/>
      <c r="C14" s="365"/>
      <c r="D14" s="365"/>
      <c r="E14" s="100"/>
      <c r="G14" s="55"/>
      <c r="H14" s="55"/>
    </row>
    <row r="15" spans="1:16">
      <c r="E15" s="54"/>
      <c r="N15" s="56"/>
      <c r="O15" s="57"/>
      <c r="P15" s="57"/>
    </row>
    <row r="16" spans="1:16">
      <c r="A16" s="52"/>
      <c r="B16" s="52"/>
      <c r="C16" s="362"/>
      <c r="D16" s="362"/>
      <c r="E16" s="52"/>
      <c r="N16" s="56"/>
      <c r="O16" s="58"/>
      <c r="P16" s="57"/>
    </row>
    <row r="17" spans="1:5">
      <c r="A17" s="52"/>
      <c r="B17" s="52"/>
      <c r="C17" s="52"/>
      <c r="D17" s="52"/>
      <c r="E17" s="52"/>
    </row>
    <row r="18" spans="1:5">
      <c r="B18" s="52"/>
      <c r="C18" s="362"/>
      <c r="D18" s="362"/>
      <c r="E18" s="59"/>
    </row>
    <row r="19" spans="1:5">
      <c r="E19" s="54"/>
    </row>
  </sheetData>
  <customSheetViews>
    <customSheetView guid="{11E27D0E-EAA3-4BB5-8F76-4BBAB6497F9E}" scale="80" fitToPage="1">
      <selection activeCell="C1" sqref="C1:E1"/>
      <pageMargins left="0.98425196850393704" right="0.78740157480314965" top="0.98425196850393704" bottom="0.6692913385826772" header="0.31496062992125984" footer="0.31496062992125984"/>
      <pageSetup paperSize="9" scale="92" orientation="portrait" r:id="rId1"/>
    </customSheetView>
    <customSheetView guid="{8A956A1D-DA7C-41CC-A5EF-8716F2348DE0}" scale="80" fitToPage="1">
      <selection activeCell="C1" sqref="C1:E1"/>
      <pageMargins left="0.98425196850393704" right="0.78740157480314965" top="0.98425196850393704" bottom="0.6692913385826772" header="0.31496062992125984" footer="0.31496062992125984"/>
      <pageSetup paperSize="9" scale="92" orientation="portrait" r:id="rId2"/>
    </customSheetView>
    <customSheetView guid="{E7448637-9F0C-4632-88F1-91BA32E2C8B2}" scale="80" showPageBreaks="1" fitToPage="1" printArea="1">
      <selection activeCell="C1" sqref="C1:E1"/>
      <pageMargins left="0.98425196850393704" right="0.78740157480314965" top="0.98425196850393704" bottom="0.6692913385826772" header="0.31496062992125984" footer="0.31496062992125984"/>
      <pageSetup paperSize="9" scale="92" orientation="portrait" r:id="rId3"/>
    </customSheetView>
    <customSheetView guid="{641C36C7-4804-495E-88A7-4D822050C964}" scale="80" fitToPage="1">
      <selection activeCell="C1" sqref="C1:E1"/>
      <pageMargins left="0.98425196850393704" right="0.78740157480314965" top="0.98425196850393704" bottom="0.6692913385826772" header="0.31496062992125984" footer="0.31496062992125984"/>
      <pageSetup paperSize="9" scale="92" orientation="portrait" r:id="rId4"/>
    </customSheetView>
  </customSheetViews>
  <mergeCells count="13">
    <mergeCell ref="C18:D18"/>
    <mergeCell ref="C12:D12"/>
    <mergeCell ref="C13:D13"/>
    <mergeCell ref="C16:D16"/>
    <mergeCell ref="C14:D14"/>
    <mergeCell ref="A9:A10"/>
    <mergeCell ref="B9:B10"/>
    <mergeCell ref="C9:E9"/>
    <mergeCell ref="C10:D10"/>
    <mergeCell ref="C1:E1"/>
    <mergeCell ref="C2:E2"/>
    <mergeCell ref="A4:E4"/>
    <mergeCell ref="A6:E6"/>
  </mergeCells>
  <pageMargins left="0.98425196850393704" right="0.78740157480314965" top="0.98425196850393704" bottom="0.6692913385826772" header="0.31496062992125984" footer="0.31496062992125984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>
  <dimension ref="A1:O23"/>
  <sheetViews>
    <sheetView workbookViewId="0">
      <selection activeCell="J14" sqref="J14"/>
    </sheetView>
  </sheetViews>
  <sheetFormatPr defaultRowHeight="18.75"/>
  <cols>
    <col min="1" max="1" width="21.7109375" style="77" customWidth="1"/>
    <col min="2" max="2" width="19.42578125" style="77" customWidth="1"/>
    <col min="3" max="3" width="17.42578125" style="77" customWidth="1"/>
    <col min="4" max="4" width="22.85546875" style="77" customWidth="1"/>
    <col min="5" max="5" width="9.28515625" style="77" bestFit="1" customWidth="1"/>
    <col min="6" max="12" width="9.140625" style="77"/>
    <col min="13" max="13" width="30.7109375" style="77" customWidth="1"/>
    <col min="14" max="15" width="22.5703125" style="77" customWidth="1"/>
    <col min="16" max="256" width="9.140625" style="77"/>
    <col min="257" max="257" width="21.7109375" style="77" customWidth="1"/>
    <col min="258" max="258" width="17" style="77" customWidth="1"/>
    <col min="259" max="259" width="17.5703125" style="77" customWidth="1"/>
    <col min="260" max="260" width="22.85546875" style="77" customWidth="1"/>
    <col min="261" max="261" width="9.28515625" style="77" bestFit="1" customWidth="1"/>
    <col min="262" max="268" width="9.140625" style="77"/>
    <col min="269" max="269" width="30.7109375" style="77" customWidth="1"/>
    <col min="270" max="271" width="22.5703125" style="77" customWidth="1"/>
    <col min="272" max="512" width="9.140625" style="77"/>
    <col min="513" max="513" width="21.7109375" style="77" customWidth="1"/>
    <col min="514" max="514" width="17" style="77" customWidth="1"/>
    <col min="515" max="515" width="17.5703125" style="77" customWidth="1"/>
    <col min="516" max="516" width="22.85546875" style="77" customWidth="1"/>
    <col min="517" max="517" width="9.28515625" style="77" bestFit="1" customWidth="1"/>
    <col min="518" max="524" width="9.140625" style="77"/>
    <col min="525" max="525" width="30.7109375" style="77" customWidth="1"/>
    <col min="526" max="527" width="22.5703125" style="77" customWidth="1"/>
    <col min="528" max="768" width="9.140625" style="77"/>
    <col min="769" max="769" width="21.7109375" style="77" customWidth="1"/>
    <col min="770" max="770" width="17" style="77" customWidth="1"/>
    <col min="771" max="771" width="17.5703125" style="77" customWidth="1"/>
    <col min="772" max="772" width="22.85546875" style="77" customWidth="1"/>
    <col min="773" max="773" width="9.28515625" style="77" bestFit="1" customWidth="1"/>
    <col min="774" max="780" width="9.140625" style="77"/>
    <col min="781" max="781" width="30.7109375" style="77" customWidth="1"/>
    <col min="782" max="783" width="22.5703125" style="77" customWidth="1"/>
    <col min="784" max="1024" width="9.140625" style="77"/>
    <col min="1025" max="1025" width="21.7109375" style="77" customWidth="1"/>
    <col min="1026" max="1026" width="17" style="77" customWidth="1"/>
    <col min="1027" max="1027" width="17.5703125" style="77" customWidth="1"/>
    <col min="1028" max="1028" width="22.85546875" style="77" customWidth="1"/>
    <col min="1029" max="1029" width="9.28515625" style="77" bestFit="1" customWidth="1"/>
    <col min="1030" max="1036" width="9.140625" style="77"/>
    <col min="1037" max="1037" width="30.7109375" style="77" customWidth="1"/>
    <col min="1038" max="1039" width="22.5703125" style="77" customWidth="1"/>
    <col min="1040" max="1280" width="9.140625" style="77"/>
    <col min="1281" max="1281" width="21.7109375" style="77" customWidth="1"/>
    <col min="1282" max="1282" width="17" style="77" customWidth="1"/>
    <col min="1283" max="1283" width="17.5703125" style="77" customWidth="1"/>
    <col min="1284" max="1284" width="22.85546875" style="77" customWidth="1"/>
    <col min="1285" max="1285" width="9.28515625" style="77" bestFit="1" customWidth="1"/>
    <col min="1286" max="1292" width="9.140625" style="77"/>
    <col min="1293" max="1293" width="30.7109375" style="77" customWidth="1"/>
    <col min="1294" max="1295" width="22.5703125" style="77" customWidth="1"/>
    <col min="1296" max="1536" width="9.140625" style="77"/>
    <col min="1537" max="1537" width="21.7109375" style="77" customWidth="1"/>
    <col min="1538" max="1538" width="17" style="77" customWidth="1"/>
    <col min="1539" max="1539" width="17.5703125" style="77" customWidth="1"/>
    <col min="1540" max="1540" width="22.85546875" style="77" customWidth="1"/>
    <col min="1541" max="1541" width="9.28515625" style="77" bestFit="1" customWidth="1"/>
    <col min="1542" max="1548" width="9.140625" style="77"/>
    <col min="1549" max="1549" width="30.7109375" style="77" customWidth="1"/>
    <col min="1550" max="1551" width="22.5703125" style="77" customWidth="1"/>
    <col min="1552" max="1792" width="9.140625" style="77"/>
    <col min="1793" max="1793" width="21.7109375" style="77" customWidth="1"/>
    <col min="1794" max="1794" width="17" style="77" customWidth="1"/>
    <col min="1795" max="1795" width="17.5703125" style="77" customWidth="1"/>
    <col min="1796" max="1796" width="22.85546875" style="77" customWidth="1"/>
    <col min="1797" max="1797" width="9.28515625" style="77" bestFit="1" customWidth="1"/>
    <col min="1798" max="1804" width="9.140625" style="77"/>
    <col min="1805" max="1805" width="30.7109375" style="77" customWidth="1"/>
    <col min="1806" max="1807" width="22.5703125" style="77" customWidth="1"/>
    <col min="1808" max="2048" width="9.140625" style="77"/>
    <col min="2049" max="2049" width="21.7109375" style="77" customWidth="1"/>
    <col min="2050" max="2050" width="17" style="77" customWidth="1"/>
    <col min="2051" max="2051" width="17.5703125" style="77" customWidth="1"/>
    <col min="2052" max="2052" width="22.85546875" style="77" customWidth="1"/>
    <col min="2053" max="2053" width="9.28515625" style="77" bestFit="1" customWidth="1"/>
    <col min="2054" max="2060" width="9.140625" style="77"/>
    <col min="2061" max="2061" width="30.7109375" style="77" customWidth="1"/>
    <col min="2062" max="2063" width="22.5703125" style="77" customWidth="1"/>
    <col min="2064" max="2304" width="9.140625" style="77"/>
    <col min="2305" max="2305" width="21.7109375" style="77" customWidth="1"/>
    <col min="2306" max="2306" width="17" style="77" customWidth="1"/>
    <col min="2307" max="2307" width="17.5703125" style="77" customWidth="1"/>
    <col min="2308" max="2308" width="22.85546875" style="77" customWidth="1"/>
    <col min="2309" max="2309" width="9.28515625" style="77" bestFit="1" customWidth="1"/>
    <col min="2310" max="2316" width="9.140625" style="77"/>
    <col min="2317" max="2317" width="30.7109375" style="77" customWidth="1"/>
    <col min="2318" max="2319" width="22.5703125" style="77" customWidth="1"/>
    <col min="2320" max="2560" width="9.140625" style="77"/>
    <col min="2561" max="2561" width="21.7109375" style="77" customWidth="1"/>
    <col min="2562" max="2562" width="17" style="77" customWidth="1"/>
    <col min="2563" max="2563" width="17.5703125" style="77" customWidth="1"/>
    <col min="2564" max="2564" width="22.85546875" style="77" customWidth="1"/>
    <col min="2565" max="2565" width="9.28515625" style="77" bestFit="1" customWidth="1"/>
    <col min="2566" max="2572" width="9.140625" style="77"/>
    <col min="2573" max="2573" width="30.7109375" style="77" customWidth="1"/>
    <col min="2574" max="2575" width="22.5703125" style="77" customWidth="1"/>
    <col min="2576" max="2816" width="9.140625" style="77"/>
    <col min="2817" max="2817" width="21.7109375" style="77" customWidth="1"/>
    <col min="2818" max="2818" width="17" style="77" customWidth="1"/>
    <col min="2819" max="2819" width="17.5703125" style="77" customWidth="1"/>
    <col min="2820" max="2820" width="22.85546875" style="77" customWidth="1"/>
    <col min="2821" max="2821" width="9.28515625" style="77" bestFit="1" customWidth="1"/>
    <col min="2822" max="2828" width="9.140625" style="77"/>
    <col min="2829" max="2829" width="30.7109375" style="77" customWidth="1"/>
    <col min="2830" max="2831" width="22.5703125" style="77" customWidth="1"/>
    <col min="2832" max="3072" width="9.140625" style="77"/>
    <col min="3073" max="3073" width="21.7109375" style="77" customWidth="1"/>
    <col min="3074" max="3074" width="17" style="77" customWidth="1"/>
    <col min="3075" max="3075" width="17.5703125" style="77" customWidth="1"/>
    <col min="3076" max="3076" width="22.85546875" style="77" customWidth="1"/>
    <col min="3077" max="3077" width="9.28515625" style="77" bestFit="1" customWidth="1"/>
    <col min="3078" max="3084" width="9.140625" style="77"/>
    <col min="3085" max="3085" width="30.7109375" style="77" customWidth="1"/>
    <col min="3086" max="3087" width="22.5703125" style="77" customWidth="1"/>
    <col min="3088" max="3328" width="9.140625" style="77"/>
    <col min="3329" max="3329" width="21.7109375" style="77" customWidth="1"/>
    <col min="3330" max="3330" width="17" style="77" customWidth="1"/>
    <col min="3331" max="3331" width="17.5703125" style="77" customWidth="1"/>
    <col min="3332" max="3332" width="22.85546875" style="77" customWidth="1"/>
    <col min="3333" max="3333" width="9.28515625" style="77" bestFit="1" customWidth="1"/>
    <col min="3334" max="3340" width="9.140625" style="77"/>
    <col min="3341" max="3341" width="30.7109375" style="77" customWidth="1"/>
    <col min="3342" max="3343" width="22.5703125" style="77" customWidth="1"/>
    <col min="3344" max="3584" width="9.140625" style="77"/>
    <col min="3585" max="3585" width="21.7109375" style="77" customWidth="1"/>
    <col min="3586" max="3586" width="17" style="77" customWidth="1"/>
    <col min="3587" max="3587" width="17.5703125" style="77" customWidth="1"/>
    <col min="3588" max="3588" width="22.85546875" style="77" customWidth="1"/>
    <col min="3589" max="3589" width="9.28515625" style="77" bestFit="1" customWidth="1"/>
    <col min="3590" max="3596" width="9.140625" style="77"/>
    <col min="3597" max="3597" width="30.7109375" style="77" customWidth="1"/>
    <col min="3598" max="3599" width="22.5703125" style="77" customWidth="1"/>
    <col min="3600" max="3840" width="9.140625" style="77"/>
    <col min="3841" max="3841" width="21.7109375" style="77" customWidth="1"/>
    <col min="3842" max="3842" width="17" style="77" customWidth="1"/>
    <col min="3843" max="3843" width="17.5703125" style="77" customWidth="1"/>
    <col min="3844" max="3844" width="22.85546875" style="77" customWidth="1"/>
    <col min="3845" max="3845" width="9.28515625" style="77" bestFit="1" customWidth="1"/>
    <col min="3846" max="3852" width="9.140625" style="77"/>
    <col min="3853" max="3853" width="30.7109375" style="77" customWidth="1"/>
    <col min="3854" max="3855" width="22.5703125" style="77" customWidth="1"/>
    <col min="3856" max="4096" width="9.140625" style="77"/>
    <col min="4097" max="4097" width="21.7109375" style="77" customWidth="1"/>
    <col min="4098" max="4098" width="17" style="77" customWidth="1"/>
    <col min="4099" max="4099" width="17.5703125" style="77" customWidth="1"/>
    <col min="4100" max="4100" width="22.85546875" style="77" customWidth="1"/>
    <col min="4101" max="4101" width="9.28515625" style="77" bestFit="1" customWidth="1"/>
    <col min="4102" max="4108" width="9.140625" style="77"/>
    <col min="4109" max="4109" width="30.7109375" style="77" customWidth="1"/>
    <col min="4110" max="4111" width="22.5703125" style="77" customWidth="1"/>
    <col min="4112" max="4352" width="9.140625" style="77"/>
    <col min="4353" max="4353" width="21.7109375" style="77" customWidth="1"/>
    <col min="4354" max="4354" width="17" style="77" customWidth="1"/>
    <col min="4355" max="4355" width="17.5703125" style="77" customWidth="1"/>
    <col min="4356" max="4356" width="22.85546875" style="77" customWidth="1"/>
    <col min="4357" max="4357" width="9.28515625" style="77" bestFit="1" customWidth="1"/>
    <col min="4358" max="4364" width="9.140625" style="77"/>
    <col min="4365" max="4365" width="30.7109375" style="77" customWidth="1"/>
    <col min="4366" max="4367" width="22.5703125" style="77" customWidth="1"/>
    <col min="4368" max="4608" width="9.140625" style="77"/>
    <col min="4609" max="4609" width="21.7109375" style="77" customWidth="1"/>
    <col min="4610" max="4610" width="17" style="77" customWidth="1"/>
    <col min="4611" max="4611" width="17.5703125" style="77" customWidth="1"/>
    <col min="4612" max="4612" width="22.85546875" style="77" customWidth="1"/>
    <col min="4613" max="4613" width="9.28515625" style="77" bestFit="1" customWidth="1"/>
    <col min="4614" max="4620" width="9.140625" style="77"/>
    <col min="4621" max="4621" width="30.7109375" style="77" customWidth="1"/>
    <col min="4622" max="4623" width="22.5703125" style="77" customWidth="1"/>
    <col min="4624" max="4864" width="9.140625" style="77"/>
    <col min="4865" max="4865" width="21.7109375" style="77" customWidth="1"/>
    <col min="4866" max="4866" width="17" style="77" customWidth="1"/>
    <col min="4867" max="4867" width="17.5703125" style="77" customWidth="1"/>
    <col min="4868" max="4868" width="22.85546875" style="77" customWidth="1"/>
    <col min="4869" max="4869" width="9.28515625" style="77" bestFit="1" customWidth="1"/>
    <col min="4870" max="4876" width="9.140625" style="77"/>
    <col min="4877" max="4877" width="30.7109375" style="77" customWidth="1"/>
    <col min="4878" max="4879" width="22.5703125" style="77" customWidth="1"/>
    <col min="4880" max="5120" width="9.140625" style="77"/>
    <col min="5121" max="5121" width="21.7109375" style="77" customWidth="1"/>
    <col min="5122" max="5122" width="17" style="77" customWidth="1"/>
    <col min="5123" max="5123" width="17.5703125" style="77" customWidth="1"/>
    <col min="5124" max="5124" width="22.85546875" style="77" customWidth="1"/>
    <col min="5125" max="5125" width="9.28515625" style="77" bestFit="1" customWidth="1"/>
    <col min="5126" max="5132" width="9.140625" style="77"/>
    <col min="5133" max="5133" width="30.7109375" style="77" customWidth="1"/>
    <col min="5134" max="5135" width="22.5703125" style="77" customWidth="1"/>
    <col min="5136" max="5376" width="9.140625" style="77"/>
    <col min="5377" max="5377" width="21.7109375" style="77" customWidth="1"/>
    <col min="5378" max="5378" width="17" style="77" customWidth="1"/>
    <col min="5379" max="5379" width="17.5703125" style="77" customWidth="1"/>
    <col min="5380" max="5380" width="22.85546875" style="77" customWidth="1"/>
    <col min="5381" max="5381" width="9.28515625" style="77" bestFit="1" customWidth="1"/>
    <col min="5382" max="5388" width="9.140625" style="77"/>
    <col min="5389" max="5389" width="30.7109375" style="77" customWidth="1"/>
    <col min="5390" max="5391" width="22.5703125" style="77" customWidth="1"/>
    <col min="5392" max="5632" width="9.140625" style="77"/>
    <col min="5633" max="5633" width="21.7109375" style="77" customWidth="1"/>
    <col min="5634" max="5634" width="17" style="77" customWidth="1"/>
    <col min="5635" max="5635" width="17.5703125" style="77" customWidth="1"/>
    <col min="5636" max="5636" width="22.85546875" style="77" customWidth="1"/>
    <col min="5637" max="5637" width="9.28515625" style="77" bestFit="1" customWidth="1"/>
    <col min="5638" max="5644" width="9.140625" style="77"/>
    <col min="5645" max="5645" width="30.7109375" style="77" customWidth="1"/>
    <col min="5646" max="5647" width="22.5703125" style="77" customWidth="1"/>
    <col min="5648" max="5888" width="9.140625" style="77"/>
    <col min="5889" max="5889" width="21.7109375" style="77" customWidth="1"/>
    <col min="5890" max="5890" width="17" style="77" customWidth="1"/>
    <col min="5891" max="5891" width="17.5703125" style="77" customWidth="1"/>
    <col min="5892" max="5892" width="22.85546875" style="77" customWidth="1"/>
    <col min="5893" max="5893" width="9.28515625" style="77" bestFit="1" customWidth="1"/>
    <col min="5894" max="5900" width="9.140625" style="77"/>
    <col min="5901" max="5901" width="30.7109375" style="77" customWidth="1"/>
    <col min="5902" max="5903" width="22.5703125" style="77" customWidth="1"/>
    <col min="5904" max="6144" width="9.140625" style="77"/>
    <col min="6145" max="6145" width="21.7109375" style="77" customWidth="1"/>
    <col min="6146" max="6146" width="17" style="77" customWidth="1"/>
    <col min="6147" max="6147" width="17.5703125" style="77" customWidth="1"/>
    <col min="6148" max="6148" width="22.85546875" style="77" customWidth="1"/>
    <col min="6149" max="6149" width="9.28515625" style="77" bestFit="1" customWidth="1"/>
    <col min="6150" max="6156" width="9.140625" style="77"/>
    <col min="6157" max="6157" width="30.7109375" style="77" customWidth="1"/>
    <col min="6158" max="6159" width="22.5703125" style="77" customWidth="1"/>
    <col min="6160" max="6400" width="9.140625" style="77"/>
    <col min="6401" max="6401" width="21.7109375" style="77" customWidth="1"/>
    <col min="6402" max="6402" width="17" style="77" customWidth="1"/>
    <col min="6403" max="6403" width="17.5703125" style="77" customWidth="1"/>
    <col min="6404" max="6404" width="22.85546875" style="77" customWidth="1"/>
    <col min="6405" max="6405" width="9.28515625" style="77" bestFit="1" customWidth="1"/>
    <col min="6406" max="6412" width="9.140625" style="77"/>
    <col min="6413" max="6413" width="30.7109375" style="77" customWidth="1"/>
    <col min="6414" max="6415" width="22.5703125" style="77" customWidth="1"/>
    <col min="6416" max="6656" width="9.140625" style="77"/>
    <col min="6657" max="6657" width="21.7109375" style="77" customWidth="1"/>
    <col min="6658" max="6658" width="17" style="77" customWidth="1"/>
    <col min="6659" max="6659" width="17.5703125" style="77" customWidth="1"/>
    <col min="6660" max="6660" width="22.85546875" style="77" customWidth="1"/>
    <col min="6661" max="6661" width="9.28515625" style="77" bestFit="1" customWidth="1"/>
    <col min="6662" max="6668" width="9.140625" style="77"/>
    <col min="6669" max="6669" width="30.7109375" style="77" customWidth="1"/>
    <col min="6670" max="6671" width="22.5703125" style="77" customWidth="1"/>
    <col min="6672" max="6912" width="9.140625" style="77"/>
    <col min="6913" max="6913" width="21.7109375" style="77" customWidth="1"/>
    <col min="6914" max="6914" width="17" style="77" customWidth="1"/>
    <col min="6915" max="6915" width="17.5703125" style="77" customWidth="1"/>
    <col min="6916" max="6916" width="22.85546875" style="77" customWidth="1"/>
    <col min="6917" max="6917" width="9.28515625" style="77" bestFit="1" customWidth="1"/>
    <col min="6918" max="6924" width="9.140625" style="77"/>
    <col min="6925" max="6925" width="30.7109375" style="77" customWidth="1"/>
    <col min="6926" max="6927" width="22.5703125" style="77" customWidth="1"/>
    <col min="6928" max="7168" width="9.140625" style="77"/>
    <col min="7169" max="7169" width="21.7109375" style="77" customWidth="1"/>
    <col min="7170" max="7170" width="17" style="77" customWidth="1"/>
    <col min="7171" max="7171" width="17.5703125" style="77" customWidth="1"/>
    <col min="7172" max="7172" width="22.85546875" style="77" customWidth="1"/>
    <col min="7173" max="7173" width="9.28515625" style="77" bestFit="1" customWidth="1"/>
    <col min="7174" max="7180" width="9.140625" style="77"/>
    <col min="7181" max="7181" width="30.7109375" style="77" customWidth="1"/>
    <col min="7182" max="7183" width="22.5703125" style="77" customWidth="1"/>
    <col min="7184" max="7424" width="9.140625" style="77"/>
    <col min="7425" max="7425" width="21.7109375" style="77" customWidth="1"/>
    <col min="7426" max="7426" width="17" style="77" customWidth="1"/>
    <col min="7427" max="7427" width="17.5703125" style="77" customWidth="1"/>
    <col min="7428" max="7428" width="22.85546875" style="77" customWidth="1"/>
    <col min="7429" max="7429" width="9.28515625" style="77" bestFit="1" customWidth="1"/>
    <col min="7430" max="7436" width="9.140625" style="77"/>
    <col min="7437" max="7437" width="30.7109375" style="77" customWidth="1"/>
    <col min="7438" max="7439" width="22.5703125" style="77" customWidth="1"/>
    <col min="7440" max="7680" width="9.140625" style="77"/>
    <col min="7681" max="7681" width="21.7109375" style="77" customWidth="1"/>
    <col min="7682" max="7682" width="17" style="77" customWidth="1"/>
    <col min="7683" max="7683" width="17.5703125" style="77" customWidth="1"/>
    <col min="7684" max="7684" width="22.85546875" style="77" customWidth="1"/>
    <col min="7685" max="7685" width="9.28515625" style="77" bestFit="1" customWidth="1"/>
    <col min="7686" max="7692" width="9.140625" style="77"/>
    <col min="7693" max="7693" width="30.7109375" style="77" customWidth="1"/>
    <col min="7694" max="7695" width="22.5703125" style="77" customWidth="1"/>
    <col min="7696" max="7936" width="9.140625" style="77"/>
    <col min="7937" max="7937" width="21.7109375" style="77" customWidth="1"/>
    <col min="7938" max="7938" width="17" style="77" customWidth="1"/>
    <col min="7939" max="7939" width="17.5703125" style="77" customWidth="1"/>
    <col min="7940" max="7940" width="22.85546875" style="77" customWidth="1"/>
    <col min="7941" max="7941" width="9.28515625" style="77" bestFit="1" customWidth="1"/>
    <col min="7942" max="7948" width="9.140625" style="77"/>
    <col min="7949" max="7949" width="30.7109375" style="77" customWidth="1"/>
    <col min="7950" max="7951" width="22.5703125" style="77" customWidth="1"/>
    <col min="7952" max="8192" width="9.140625" style="77"/>
    <col min="8193" max="8193" width="21.7109375" style="77" customWidth="1"/>
    <col min="8194" max="8194" width="17" style="77" customWidth="1"/>
    <col min="8195" max="8195" width="17.5703125" style="77" customWidth="1"/>
    <col min="8196" max="8196" width="22.85546875" style="77" customWidth="1"/>
    <col min="8197" max="8197" width="9.28515625" style="77" bestFit="1" customWidth="1"/>
    <col min="8198" max="8204" width="9.140625" style="77"/>
    <col min="8205" max="8205" width="30.7109375" style="77" customWidth="1"/>
    <col min="8206" max="8207" width="22.5703125" style="77" customWidth="1"/>
    <col min="8208" max="8448" width="9.140625" style="77"/>
    <col min="8449" max="8449" width="21.7109375" style="77" customWidth="1"/>
    <col min="8450" max="8450" width="17" style="77" customWidth="1"/>
    <col min="8451" max="8451" width="17.5703125" style="77" customWidth="1"/>
    <col min="8452" max="8452" width="22.85546875" style="77" customWidth="1"/>
    <col min="8453" max="8453" width="9.28515625" style="77" bestFit="1" customWidth="1"/>
    <col min="8454" max="8460" width="9.140625" style="77"/>
    <col min="8461" max="8461" width="30.7109375" style="77" customWidth="1"/>
    <col min="8462" max="8463" width="22.5703125" style="77" customWidth="1"/>
    <col min="8464" max="8704" width="9.140625" style="77"/>
    <col min="8705" max="8705" width="21.7109375" style="77" customWidth="1"/>
    <col min="8706" max="8706" width="17" style="77" customWidth="1"/>
    <col min="8707" max="8707" width="17.5703125" style="77" customWidth="1"/>
    <col min="8708" max="8708" width="22.85546875" style="77" customWidth="1"/>
    <col min="8709" max="8709" width="9.28515625" style="77" bestFit="1" customWidth="1"/>
    <col min="8710" max="8716" width="9.140625" style="77"/>
    <col min="8717" max="8717" width="30.7109375" style="77" customWidth="1"/>
    <col min="8718" max="8719" width="22.5703125" style="77" customWidth="1"/>
    <col min="8720" max="8960" width="9.140625" style="77"/>
    <col min="8961" max="8961" width="21.7109375" style="77" customWidth="1"/>
    <col min="8962" max="8962" width="17" style="77" customWidth="1"/>
    <col min="8963" max="8963" width="17.5703125" style="77" customWidth="1"/>
    <col min="8964" max="8964" width="22.85546875" style="77" customWidth="1"/>
    <col min="8965" max="8965" width="9.28515625" style="77" bestFit="1" customWidth="1"/>
    <col min="8966" max="8972" width="9.140625" style="77"/>
    <col min="8973" max="8973" width="30.7109375" style="77" customWidth="1"/>
    <col min="8974" max="8975" width="22.5703125" style="77" customWidth="1"/>
    <col min="8976" max="9216" width="9.140625" style="77"/>
    <col min="9217" max="9217" width="21.7109375" style="77" customWidth="1"/>
    <col min="9218" max="9218" width="17" style="77" customWidth="1"/>
    <col min="9219" max="9219" width="17.5703125" style="77" customWidth="1"/>
    <col min="9220" max="9220" width="22.85546875" style="77" customWidth="1"/>
    <col min="9221" max="9221" width="9.28515625" style="77" bestFit="1" customWidth="1"/>
    <col min="9222" max="9228" width="9.140625" style="77"/>
    <col min="9229" max="9229" width="30.7109375" style="77" customWidth="1"/>
    <col min="9230" max="9231" width="22.5703125" style="77" customWidth="1"/>
    <col min="9232" max="9472" width="9.140625" style="77"/>
    <col min="9473" max="9473" width="21.7109375" style="77" customWidth="1"/>
    <col min="9474" max="9474" width="17" style="77" customWidth="1"/>
    <col min="9475" max="9475" width="17.5703125" style="77" customWidth="1"/>
    <col min="9476" max="9476" width="22.85546875" style="77" customWidth="1"/>
    <col min="9477" max="9477" width="9.28515625" style="77" bestFit="1" customWidth="1"/>
    <col min="9478" max="9484" width="9.140625" style="77"/>
    <col min="9485" max="9485" width="30.7109375" style="77" customWidth="1"/>
    <col min="9486" max="9487" width="22.5703125" style="77" customWidth="1"/>
    <col min="9488" max="9728" width="9.140625" style="77"/>
    <col min="9729" max="9729" width="21.7109375" style="77" customWidth="1"/>
    <col min="9730" max="9730" width="17" style="77" customWidth="1"/>
    <col min="9731" max="9731" width="17.5703125" style="77" customWidth="1"/>
    <col min="9732" max="9732" width="22.85546875" style="77" customWidth="1"/>
    <col min="9733" max="9733" width="9.28515625" style="77" bestFit="1" customWidth="1"/>
    <col min="9734" max="9740" width="9.140625" style="77"/>
    <col min="9741" max="9741" width="30.7109375" style="77" customWidth="1"/>
    <col min="9742" max="9743" width="22.5703125" style="77" customWidth="1"/>
    <col min="9744" max="9984" width="9.140625" style="77"/>
    <col min="9985" max="9985" width="21.7109375" style="77" customWidth="1"/>
    <col min="9986" max="9986" width="17" style="77" customWidth="1"/>
    <col min="9987" max="9987" width="17.5703125" style="77" customWidth="1"/>
    <col min="9988" max="9988" width="22.85546875" style="77" customWidth="1"/>
    <col min="9989" max="9989" width="9.28515625" style="77" bestFit="1" customWidth="1"/>
    <col min="9990" max="9996" width="9.140625" style="77"/>
    <col min="9997" max="9997" width="30.7109375" style="77" customWidth="1"/>
    <col min="9998" max="9999" width="22.5703125" style="77" customWidth="1"/>
    <col min="10000" max="10240" width="9.140625" style="77"/>
    <col min="10241" max="10241" width="21.7109375" style="77" customWidth="1"/>
    <col min="10242" max="10242" width="17" style="77" customWidth="1"/>
    <col min="10243" max="10243" width="17.5703125" style="77" customWidth="1"/>
    <col min="10244" max="10244" width="22.85546875" style="77" customWidth="1"/>
    <col min="10245" max="10245" width="9.28515625" style="77" bestFit="1" customWidth="1"/>
    <col min="10246" max="10252" width="9.140625" style="77"/>
    <col min="10253" max="10253" width="30.7109375" style="77" customWidth="1"/>
    <col min="10254" max="10255" width="22.5703125" style="77" customWidth="1"/>
    <col min="10256" max="10496" width="9.140625" style="77"/>
    <col min="10497" max="10497" width="21.7109375" style="77" customWidth="1"/>
    <col min="10498" max="10498" width="17" style="77" customWidth="1"/>
    <col min="10499" max="10499" width="17.5703125" style="77" customWidth="1"/>
    <col min="10500" max="10500" width="22.85546875" style="77" customWidth="1"/>
    <col min="10501" max="10501" width="9.28515625" style="77" bestFit="1" customWidth="1"/>
    <col min="10502" max="10508" width="9.140625" style="77"/>
    <col min="10509" max="10509" width="30.7109375" style="77" customWidth="1"/>
    <col min="10510" max="10511" width="22.5703125" style="77" customWidth="1"/>
    <col min="10512" max="10752" width="9.140625" style="77"/>
    <col min="10753" max="10753" width="21.7109375" style="77" customWidth="1"/>
    <col min="10754" max="10754" width="17" style="77" customWidth="1"/>
    <col min="10755" max="10755" width="17.5703125" style="77" customWidth="1"/>
    <col min="10756" max="10756" width="22.85546875" style="77" customWidth="1"/>
    <col min="10757" max="10757" width="9.28515625" style="77" bestFit="1" customWidth="1"/>
    <col min="10758" max="10764" width="9.140625" style="77"/>
    <col min="10765" max="10765" width="30.7109375" style="77" customWidth="1"/>
    <col min="10766" max="10767" width="22.5703125" style="77" customWidth="1"/>
    <col min="10768" max="11008" width="9.140625" style="77"/>
    <col min="11009" max="11009" width="21.7109375" style="77" customWidth="1"/>
    <col min="11010" max="11010" width="17" style="77" customWidth="1"/>
    <col min="11011" max="11011" width="17.5703125" style="77" customWidth="1"/>
    <col min="11012" max="11012" width="22.85546875" style="77" customWidth="1"/>
    <col min="11013" max="11013" width="9.28515625" style="77" bestFit="1" customWidth="1"/>
    <col min="11014" max="11020" width="9.140625" style="77"/>
    <col min="11021" max="11021" width="30.7109375" style="77" customWidth="1"/>
    <col min="11022" max="11023" width="22.5703125" style="77" customWidth="1"/>
    <col min="11024" max="11264" width="9.140625" style="77"/>
    <col min="11265" max="11265" width="21.7109375" style="77" customWidth="1"/>
    <col min="11266" max="11266" width="17" style="77" customWidth="1"/>
    <col min="11267" max="11267" width="17.5703125" style="77" customWidth="1"/>
    <col min="11268" max="11268" width="22.85546875" style="77" customWidth="1"/>
    <col min="11269" max="11269" width="9.28515625" style="77" bestFit="1" customWidth="1"/>
    <col min="11270" max="11276" width="9.140625" style="77"/>
    <col min="11277" max="11277" width="30.7109375" style="77" customWidth="1"/>
    <col min="11278" max="11279" width="22.5703125" style="77" customWidth="1"/>
    <col min="11280" max="11520" width="9.140625" style="77"/>
    <col min="11521" max="11521" width="21.7109375" style="77" customWidth="1"/>
    <col min="11522" max="11522" width="17" style="77" customWidth="1"/>
    <col min="11523" max="11523" width="17.5703125" style="77" customWidth="1"/>
    <col min="11524" max="11524" width="22.85546875" style="77" customWidth="1"/>
    <col min="11525" max="11525" width="9.28515625" style="77" bestFit="1" customWidth="1"/>
    <col min="11526" max="11532" width="9.140625" style="77"/>
    <col min="11533" max="11533" width="30.7109375" style="77" customWidth="1"/>
    <col min="11534" max="11535" width="22.5703125" style="77" customWidth="1"/>
    <col min="11536" max="11776" width="9.140625" style="77"/>
    <col min="11777" max="11777" width="21.7109375" style="77" customWidth="1"/>
    <col min="11778" max="11778" width="17" style="77" customWidth="1"/>
    <col min="11779" max="11779" width="17.5703125" style="77" customWidth="1"/>
    <col min="11780" max="11780" width="22.85546875" style="77" customWidth="1"/>
    <col min="11781" max="11781" width="9.28515625" style="77" bestFit="1" customWidth="1"/>
    <col min="11782" max="11788" width="9.140625" style="77"/>
    <col min="11789" max="11789" width="30.7109375" style="77" customWidth="1"/>
    <col min="11790" max="11791" width="22.5703125" style="77" customWidth="1"/>
    <col min="11792" max="12032" width="9.140625" style="77"/>
    <col min="12033" max="12033" width="21.7109375" style="77" customWidth="1"/>
    <col min="12034" max="12034" width="17" style="77" customWidth="1"/>
    <col min="12035" max="12035" width="17.5703125" style="77" customWidth="1"/>
    <col min="12036" max="12036" width="22.85546875" style="77" customWidth="1"/>
    <col min="12037" max="12037" width="9.28515625" style="77" bestFit="1" customWidth="1"/>
    <col min="12038" max="12044" width="9.140625" style="77"/>
    <col min="12045" max="12045" width="30.7109375" style="77" customWidth="1"/>
    <col min="12046" max="12047" width="22.5703125" style="77" customWidth="1"/>
    <col min="12048" max="12288" width="9.140625" style="77"/>
    <col min="12289" max="12289" width="21.7109375" style="77" customWidth="1"/>
    <col min="12290" max="12290" width="17" style="77" customWidth="1"/>
    <col min="12291" max="12291" width="17.5703125" style="77" customWidth="1"/>
    <col min="12292" max="12292" width="22.85546875" style="77" customWidth="1"/>
    <col min="12293" max="12293" width="9.28515625" style="77" bestFit="1" customWidth="1"/>
    <col min="12294" max="12300" width="9.140625" style="77"/>
    <col min="12301" max="12301" width="30.7109375" style="77" customWidth="1"/>
    <col min="12302" max="12303" width="22.5703125" style="77" customWidth="1"/>
    <col min="12304" max="12544" width="9.140625" style="77"/>
    <col min="12545" max="12545" width="21.7109375" style="77" customWidth="1"/>
    <col min="12546" max="12546" width="17" style="77" customWidth="1"/>
    <col min="12547" max="12547" width="17.5703125" style="77" customWidth="1"/>
    <col min="12548" max="12548" width="22.85546875" style="77" customWidth="1"/>
    <col min="12549" max="12549" width="9.28515625" style="77" bestFit="1" customWidth="1"/>
    <col min="12550" max="12556" width="9.140625" style="77"/>
    <col min="12557" max="12557" width="30.7109375" style="77" customWidth="1"/>
    <col min="12558" max="12559" width="22.5703125" style="77" customWidth="1"/>
    <col min="12560" max="12800" width="9.140625" style="77"/>
    <col min="12801" max="12801" width="21.7109375" style="77" customWidth="1"/>
    <col min="12802" max="12802" width="17" style="77" customWidth="1"/>
    <col min="12803" max="12803" width="17.5703125" style="77" customWidth="1"/>
    <col min="12804" max="12804" width="22.85546875" style="77" customWidth="1"/>
    <col min="12805" max="12805" width="9.28515625" style="77" bestFit="1" customWidth="1"/>
    <col min="12806" max="12812" width="9.140625" style="77"/>
    <col min="12813" max="12813" width="30.7109375" style="77" customWidth="1"/>
    <col min="12814" max="12815" width="22.5703125" style="77" customWidth="1"/>
    <col min="12816" max="13056" width="9.140625" style="77"/>
    <col min="13057" max="13057" width="21.7109375" style="77" customWidth="1"/>
    <col min="13058" max="13058" width="17" style="77" customWidth="1"/>
    <col min="13059" max="13059" width="17.5703125" style="77" customWidth="1"/>
    <col min="13060" max="13060" width="22.85546875" style="77" customWidth="1"/>
    <col min="13061" max="13061" width="9.28515625" style="77" bestFit="1" customWidth="1"/>
    <col min="13062" max="13068" width="9.140625" style="77"/>
    <col min="13069" max="13069" width="30.7109375" style="77" customWidth="1"/>
    <col min="13070" max="13071" width="22.5703125" style="77" customWidth="1"/>
    <col min="13072" max="13312" width="9.140625" style="77"/>
    <col min="13313" max="13313" width="21.7109375" style="77" customWidth="1"/>
    <col min="13314" max="13314" width="17" style="77" customWidth="1"/>
    <col min="13315" max="13315" width="17.5703125" style="77" customWidth="1"/>
    <col min="13316" max="13316" width="22.85546875" style="77" customWidth="1"/>
    <col min="13317" max="13317" width="9.28515625" style="77" bestFit="1" customWidth="1"/>
    <col min="13318" max="13324" width="9.140625" style="77"/>
    <col min="13325" max="13325" width="30.7109375" style="77" customWidth="1"/>
    <col min="13326" max="13327" width="22.5703125" style="77" customWidth="1"/>
    <col min="13328" max="13568" width="9.140625" style="77"/>
    <col min="13569" max="13569" width="21.7109375" style="77" customWidth="1"/>
    <col min="13570" max="13570" width="17" style="77" customWidth="1"/>
    <col min="13571" max="13571" width="17.5703125" style="77" customWidth="1"/>
    <col min="13572" max="13572" width="22.85546875" style="77" customWidth="1"/>
    <col min="13573" max="13573" width="9.28515625" style="77" bestFit="1" customWidth="1"/>
    <col min="13574" max="13580" width="9.140625" style="77"/>
    <col min="13581" max="13581" width="30.7109375" style="77" customWidth="1"/>
    <col min="13582" max="13583" width="22.5703125" style="77" customWidth="1"/>
    <col min="13584" max="13824" width="9.140625" style="77"/>
    <col min="13825" max="13825" width="21.7109375" style="77" customWidth="1"/>
    <col min="13826" max="13826" width="17" style="77" customWidth="1"/>
    <col min="13827" max="13827" width="17.5703125" style="77" customWidth="1"/>
    <col min="13828" max="13828" width="22.85546875" style="77" customWidth="1"/>
    <col min="13829" max="13829" width="9.28515625" style="77" bestFit="1" customWidth="1"/>
    <col min="13830" max="13836" width="9.140625" style="77"/>
    <col min="13837" max="13837" width="30.7109375" style="77" customWidth="1"/>
    <col min="13838" max="13839" width="22.5703125" style="77" customWidth="1"/>
    <col min="13840" max="14080" width="9.140625" style="77"/>
    <col min="14081" max="14081" width="21.7109375" style="77" customWidth="1"/>
    <col min="14082" max="14082" width="17" style="77" customWidth="1"/>
    <col min="14083" max="14083" width="17.5703125" style="77" customWidth="1"/>
    <col min="14084" max="14084" width="22.85546875" style="77" customWidth="1"/>
    <col min="14085" max="14085" width="9.28515625" style="77" bestFit="1" customWidth="1"/>
    <col min="14086" max="14092" width="9.140625" style="77"/>
    <col min="14093" max="14093" width="30.7109375" style="77" customWidth="1"/>
    <col min="14094" max="14095" width="22.5703125" style="77" customWidth="1"/>
    <col min="14096" max="14336" width="9.140625" style="77"/>
    <col min="14337" max="14337" width="21.7109375" style="77" customWidth="1"/>
    <col min="14338" max="14338" width="17" style="77" customWidth="1"/>
    <col min="14339" max="14339" width="17.5703125" style="77" customWidth="1"/>
    <col min="14340" max="14340" width="22.85546875" style="77" customWidth="1"/>
    <col min="14341" max="14341" width="9.28515625" style="77" bestFit="1" customWidth="1"/>
    <col min="14342" max="14348" width="9.140625" style="77"/>
    <col min="14349" max="14349" width="30.7109375" style="77" customWidth="1"/>
    <col min="14350" max="14351" width="22.5703125" style="77" customWidth="1"/>
    <col min="14352" max="14592" width="9.140625" style="77"/>
    <col min="14593" max="14593" width="21.7109375" style="77" customWidth="1"/>
    <col min="14594" max="14594" width="17" style="77" customWidth="1"/>
    <col min="14595" max="14595" width="17.5703125" style="77" customWidth="1"/>
    <col min="14596" max="14596" width="22.85546875" style="77" customWidth="1"/>
    <col min="14597" max="14597" width="9.28515625" style="77" bestFit="1" customWidth="1"/>
    <col min="14598" max="14604" width="9.140625" style="77"/>
    <col min="14605" max="14605" width="30.7109375" style="77" customWidth="1"/>
    <col min="14606" max="14607" width="22.5703125" style="77" customWidth="1"/>
    <col min="14608" max="14848" width="9.140625" style="77"/>
    <col min="14849" max="14849" width="21.7109375" style="77" customWidth="1"/>
    <col min="14850" max="14850" width="17" style="77" customWidth="1"/>
    <col min="14851" max="14851" width="17.5703125" style="77" customWidth="1"/>
    <col min="14852" max="14852" width="22.85546875" style="77" customWidth="1"/>
    <col min="14853" max="14853" width="9.28515625" style="77" bestFit="1" customWidth="1"/>
    <col min="14854" max="14860" width="9.140625" style="77"/>
    <col min="14861" max="14861" width="30.7109375" style="77" customWidth="1"/>
    <col min="14862" max="14863" width="22.5703125" style="77" customWidth="1"/>
    <col min="14864" max="15104" width="9.140625" style="77"/>
    <col min="15105" max="15105" width="21.7109375" style="77" customWidth="1"/>
    <col min="15106" max="15106" width="17" style="77" customWidth="1"/>
    <col min="15107" max="15107" width="17.5703125" style="77" customWidth="1"/>
    <col min="15108" max="15108" width="22.85546875" style="77" customWidth="1"/>
    <col min="15109" max="15109" width="9.28515625" style="77" bestFit="1" customWidth="1"/>
    <col min="15110" max="15116" width="9.140625" style="77"/>
    <col min="15117" max="15117" width="30.7109375" style="77" customWidth="1"/>
    <col min="15118" max="15119" width="22.5703125" style="77" customWidth="1"/>
    <col min="15120" max="15360" width="9.140625" style="77"/>
    <col min="15361" max="15361" width="21.7109375" style="77" customWidth="1"/>
    <col min="15362" max="15362" width="17" style="77" customWidth="1"/>
    <col min="15363" max="15363" width="17.5703125" style="77" customWidth="1"/>
    <col min="15364" max="15364" width="22.85546875" style="77" customWidth="1"/>
    <col min="15365" max="15365" width="9.28515625" style="77" bestFit="1" customWidth="1"/>
    <col min="15366" max="15372" width="9.140625" style="77"/>
    <col min="15373" max="15373" width="30.7109375" style="77" customWidth="1"/>
    <col min="15374" max="15375" width="22.5703125" style="77" customWidth="1"/>
    <col min="15376" max="15616" width="9.140625" style="77"/>
    <col min="15617" max="15617" width="21.7109375" style="77" customWidth="1"/>
    <col min="15618" max="15618" width="17" style="77" customWidth="1"/>
    <col min="15619" max="15619" width="17.5703125" style="77" customWidth="1"/>
    <col min="15620" max="15620" width="22.85546875" style="77" customWidth="1"/>
    <col min="15621" max="15621" width="9.28515625" style="77" bestFit="1" customWidth="1"/>
    <col min="15622" max="15628" width="9.140625" style="77"/>
    <col min="15629" max="15629" width="30.7109375" style="77" customWidth="1"/>
    <col min="15630" max="15631" width="22.5703125" style="77" customWidth="1"/>
    <col min="15632" max="15872" width="9.140625" style="77"/>
    <col min="15873" max="15873" width="21.7109375" style="77" customWidth="1"/>
    <col min="15874" max="15874" width="17" style="77" customWidth="1"/>
    <col min="15875" max="15875" width="17.5703125" style="77" customWidth="1"/>
    <col min="15876" max="15876" width="22.85546875" style="77" customWidth="1"/>
    <col min="15877" max="15877" width="9.28515625" style="77" bestFit="1" customWidth="1"/>
    <col min="15878" max="15884" width="9.140625" style="77"/>
    <col min="15885" max="15885" width="30.7109375" style="77" customWidth="1"/>
    <col min="15886" max="15887" width="22.5703125" style="77" customWidth="1"/>
    <col min="15888" max="16128" width="9.140625" style="77"/>
    <col min="16129" max="16129" width="21.7109375" style="77" customWidth="1"/>
    <col min="16130" max="16130" width="17" style="77" customWidth="1"/>
    <col min="16131" max="16131" width="17.5703125" style="77" customWidth="1"/>
    <col min="16132" max="16132" width="22.85546875" style="77" customWidth="1"/>
    <col min="16133" max="16133" width="9.28515625" style="77" bestFit="1" customWidth="1"/>
    <col min="16134" max="16140" width="9.140625" style="77"/>
    <col min="16141" max="16141" width="30.7109375" style="77" customWidth="1"/>
    <col min="16142" max="16143" width="22.5703125" style="77" customWidth="1"/>
    <col min="16144" max="16384" width="9.140625" style="77"/>
  </cols>
  <sheetData>
    <row r="1" spans="1:4">
      <c r="A1" s="198"/>
      <c r="B1" s="198"/>
      <c r="C1" s="199"/>
      <c r="D1" s="200" t="s">
        <v>15</v>
      </c>
    </row>
    <row r="2" spans="1:4">
      <c r="A2" s="198"/>
      <c r="B2" s="198"/>
      <c r="C2" s="199"/>
      <c r="D2" s="200" t="s">
        <v>265</v>
      </c>
    </row>
    <row r="3" spans="1:4" ht="16.5" customHeight="1">
      <c r="A3" s="198"/>
      <c r="B3" s="198"/>
      <c r="C3" s="199"/>
      <c r="D3" s="199"/>
    </row>
    <row r="4" spans="1:4" ht="16.5" customHeight="1">
      <c r="A4" s="198"/>
      <c r="B4" s="198"/>
      <c r="C4" s="199"/>
      <c r="D4" s="199"/>
    </row>
    <row r="5" spans="1:4" ht="16.5" customHeight="1"/>
    <row r="6" spans="1:4" ht="18.75" customHeight="1">
      <c r="A6" s="367" t="s">
        <v>9</v>
      </c>
      <c r="B6" s="367"/>
      <c r="C6" s="367"/>
      <c r="D6" s="367"/>
    </row>
    <row r="7" spans="1:4" ht="6" customHeight="1">
      <c r="A7" s="201"/>
      <c r="B7" s="201"/>
      <c r="C7" s="201"/>
      <c r="D7" s="201"/>
    </row>
    <row r="8" spans="1:4" ht="112.5" customHeight="1">
      <c r="A8" s="368" t="s">
        <v>267</v>
      </c>
      <c r="B8" s="368"/>
      <c r="C8" s="368"/>
      <c r="D8" s="368"/>
    </row>
    <row r="9" spans="1:4" ht="16.5" customHeight="1">
      <c r="A9" s="202"/>
      <c r="B9" s="202"/>
      <c r="C9" s="202"/>
      <c r="D9" s="202"/>
    </row>
    <row r="10" spans="1:4" ht="16.5" customHeight="1">
      <c r="A10" s="202"/>
      <c r="B10" s="202"/>
      <c r="C10" s="202"/>
      <c r="D10" s="202"/>
    </row>
    <row r="11" spans="1:4" ht="16.5" customHeight="1">
      <c r="A11" s="202"/>
      <c r="B11" s="202"/>
      <c r="C11" s="202"/>
      <c r="D11" s="202"/>
    </row>
    <row r="12" spans="1:4">
      <c r="D12" s="203" t="s">
        <v>1</v>
      </c>
    </row>
    <row r="13" spans="1:4" ht="19.5" customHeight="1">
      <c r="A13" s="369" t="s">
        <v>261</v>
      </c>
      <c r="B13" s="369" t="s">
        <v>4</v>
      </c>
      <c r="C13" s="371" t="s">
        <v>63</v>
      </c>
      <c r="D13" s="372"/>
    </row>
    <row r="14" spans="1:4" ht="81" customHeight="1">
      <c r="A14" s="370"/>
      <c r="B14" s="370"/>
      <c r="C14" s="204" t="s">
        <v>72</v>
      </c>
      <c r="D14" s="204" t="s">
        <v>115</v>
      </c>
    </row>
    <row r="15" spans="1:4" ht="9" customHeight="1">
      <c r="A15" s="205"/>
      <c r="B15" s="206"/>
      <c r="C15" s="206"/>
      <c r="D15" s="207"/>
    </row>
    <row r="16" spans="1:4">
      <c r="A16" s="208" t="s">
        <v>59</v>
      </c>
      <c r="B16" s="209">
        <f>C16+D16</f>
        <v>268329.18367</v>
      </c>
      <c r="C16" s="210">
        <v>262962.59999999998</v>
      </c>
      <c r="D16" s="211">
        <v>5366.58367</v>
      </c>
    </row>
    <row r="17" spans="1:15" ht="24.75" customHeight="1">
      <c r="A17" s="324" t="s">
        <v>4</v>
      </c>
      <c r="B17" s="325">
        <f>SUM(B16:B16)</f>
        <v>268329.18367</v>
      </c>
      <c r="C17" s="325">
        <f>SUM(C16:C16)</f>
        <v>262962.59999999998</v>
      </c>
      <c r="D17" s="325">
        <f>SUM(D16:D16)</f>
        <v>5366.58367</v>
      </c>
    </row>
    <row r="18" spans="1:15" ht="48" customHeight="1">
      <c r="D18" s="78"/>
    </row>
    <row r="19" spans="1:15">
      <c r="D19" s="78"/>
      <c r="M19" s="79"/>
      <c r="N19" s="80"/>
      <c r="O19" s="80"/>
    </row>
    <row r="20" spans="1:15">
      <c r="D20" s="78"/>
      <c r="M20" s="79"/>
      <c r="N20" s="81"/>
      <c r="O20" s="80"/>
    </row>
    <row r="21" spans="1:15">
      <c r="A21" s="366"/>
      <c r="B21" s="366"/>
      <c r="C21" s="366"/>
      <c r="D21" s="366"/>
    </row>
    <row r="22" spans="1:15">
      <c r="D22" s="78"/>
    </row>
    <row r="23" spans="1:15">
      <c r="D23" s="78"/>
    </row>
  </sheetData>
  <customSheetViews>
    <customSheetView guid="{11E27D0E-EAA3-4BB5-8F76-4BBAB6497F9E}" topLeftCell="A4">
      <selection activeCell="C19" sqref="C19"/>
      <pageMargins left="0.98425196850393704" right="0.98425196850393704" top="0.98425196850393704" bottom="0.78740157480314965" header="0.31496062992125984" footer="0.31496062992125984"/>
      <pageSetup paperSize="9" orientation="portrait" verticalDpi="0" r:id="rId1"/>
    </customSheetView>
    <customSheetView guid="{8A956A1D-DA7C-41CC-A5EF-8716F2348DE0}" topLeftCell="A4">
      <selection activeCell="C19" sqref="C19"/>
      <pageMargins left="0.98425196850393704" right="0.98425196850393704" top="0.98425196850393704" bottom="0.78740157480314965" header="0.31496062992125984" footer="0.31496062992125984"/>
      <pageSetup paperSize="9" orientation="portrait" verticalDpi="0" r:id="rId2"/>
    </customSheetView>
    <customSheetView guid="{E7448637-9F0C-4632-88F1-91BA32E2C8B2}" topLeftCell="A4">
      <selection activeCell="C19" sqref="C19"/>
      <pageMargins left="0.98425196850393704" right="0.98425196850393704" top="0.98425196850393704" bottom="0.78740157480314965" header="0.31496062992125984" footer="0.31496062992125984"/>
      <pageSetup paperSize="9" orientation="portrait" verticalDpi="0" r:id="rId3"/>
    </customSheetView>
    <customSheetView guid="{641C36C7-4804-495E-88A7-4D822050C964}" topLeftCell="A4">
      <selection activeCell="C19" sqref="C19"/>
      <pageMargins left="0.98425196850393704" right="0.98425196850393704" top="0.98425196850393704" bottom="0.78740157480314965" header="0.31496062992125984" footer="0.31496062992125984"/>
      <pageSetup paperSize="9" orientation="portrait" verticalDpi="0" r:id="rId4"/>
    </customSheetView>
  </customSheetViews>
  <mergeCells count="6">
    <mergeCell ref="A21:D21"/>
    <mergeCell ref="A6:D6"/>
    <mergeCell ref="A8:D8"/>
    <mergeCell ref="A13:A14"/>
    <mergeCell ref="B13:B14"/>
    <mergeCell ref="C13:D13"/>
  </mergeCells>
  <pageMargins left="0.98425196850393704" right="0.98425196850393704" top="0.98425196850393704" bottom="0.78740157480314965" header="0.31496062992125984" footer="0.31496062992125984"/>
  <pageSetup paperSize="9"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O17"/>
  <sheetViews>
    <sheetView zoomScaleNormal="100" zoomScaleSheetLayoutView="115" workbookViewId="0">
      <selection activeCell="C20" sqref="C20"/>
    </sheetView>
  </sheetViews>
  <sheetFormatPr defaultRowHeight="18.75"/>
  <cols>
    <col min="1" max="1" width="22.140625" style="9" customWidth="1"/>
    <col min="2" max="2" width="18" style="9" customWidth="1"/>
    <col min="3" max="3" width="18.42578125" style="9" customWidth="1"/>
    <col min="4" max="4" width="23" style="9" customWidth="1"/>
    <col min="5" max="5" width="9.28515625" style="9" bestFit="1" customWidth="1"/>
    <col min="6" max="12" width="9.140625" style="9"/>
    <col min="13" max="13" width="30.7109375" style="9" customWidth="1"/>
    <col min="14" max="15" width="22.5703125" style="9" customWidth="1"/>
    <col min="16" max="256" width="9.140625" style="9"/>
    <col min="257" max="257" width="22.140625" style="9" customWidth="1"/>
    <col min="258" max="258" width="16.85546875" style="9" customWidth="1"/>
    <col min="259" max="259" width="18.42578125" style="9" customWidth="1"/>
    <col min="260" max="260" width="23" style="9" customWidth="1"/>
    <col min="261" max="261" width="9.28515625" style="9" bestFit="1" customWidth="1"/>
    <col min="262" max="268" width="9.140625" style="9"/>
    <col min="269" max="269" width="30.7109375" style="9" customWidth="1"/>
    <col min="270" max="271" width="22.5703125" style="9" customWidth="1"/>
    <col min="272" max="512" width="9.140625" style="9"/>
    <col min="513" max="513" width="22.140625" style="9" customWidth="1"/>
    <col min="514" max="514" width="16.85546875" style="9" customWidth="1"/>
    <col min="515" max="515" width="18.42578125" style="9" customWidth="1"/>
    <col min="516" max="516" width="23" style="9" customWidth="1"/>
    <col min="517" max="517" width="9.28515625" style="9" bestFit="1" customWidth="1"/>
    <col min="518" max="524" width="9.140625" style="9"/>
    <col min="525" max="525" width="30.7109375" style="9" customWidth="1"/>
    <col min="526" max="527" width="22.5703125" style="9" customWidth="1"/>
    <col min="528" max="768" width="9.140625" style="9"/>
    <col min="769" max="769" width="22.140625" style="9" customWidth="1"/>
    <col min="770" max="770" width="16.85546875" style="9" customWidth="1"/>
    <col min="771" max="771" width="18.42578125" style="9" customWidth="1"/>
    <col min="772" max="772" width="23" style="9" customWidth="1"/>
    <col min="773" max="773" width="9.28515625" style="9" bestFit="1" customWidth="1"/>
    <col min="774" max="780" width="9.140625" style="9"/>
    <col min="781" max="781" width="30.7109375" style="9" customWidth="1"/>
    <col min="782" max="783" width="22.5703125" style="9" customWidth="1"/>
    <col min="784" max="1024" width="9.140625" style="9"/>
    <col min="1025" max="1025" width="22.140625" style="9" customWidth="1"/>
    <col min="1026" max="1026" width="16.85546875" style="9" customWidth="1"/>
    <col min="1027" max="1027" width="18.42578125" style="9" customWidth="1"/>
    <col min="1028" max="1028" width="23" style="9" customWidth="1"/>
    <col min="1029" max="1029" width="9.28515625" style="9" bestFit="1" customWidth="1"/>
    <col min="1030" max="1036" width="9.140625" style="9"/>
    <col min="1037" max="1037" width="30.7109375" style="9" customWidth="1"/>
    <col min="1038" max="1039" width="22.5703125" style="9" customWidth="1"/>
    <col min="1040" max="1280" width="9.140625" style="9"/>
    <col min="1281" max="1281" width="22.140625" style="9" customWidth="1"/>
    <col min="1282" max="1282" width="16.85546875" style="9" customWidth="1"/>
    <col min="1283" max="1283" width="18.42578125" style="9" customWidth="1"/>
    <col min="1284" max="1284" width="23" style="9" customWidth="1"/>
    <col min="1285" max="1285" width="9.28515625" style="9" bestFit="1" customWidth="1"/>
    <col min="1286" max="1292" width="9.140625" style="9"/>
    <col min="1293" max="1293" width="30.7109375" style="9" customWidth="1"/>
    <col min="1294" max="1295" width="22.5703125" style="9" customWidth="1"/>
    <col min="1296" max="1536" width="9.140625" style="9"/>
    <col min="1537" max="1537" width="22.140625" style="9" customWidth="1"/>
    <col min="1538" max="1538" width="16.85546875" style="9" customWidth="1"/>
    <col min="1539" max="1539" width="18.42578125" style="9" customWidth="1"/>
    <col min="1540" max="1540" width="23" style="9" customWidth="1"/>
    <col min="1541" max="1541" width="9.28515625" style="9" bestFit="1" customWidth="1"/>
    <col min="1542" max="1548" width="9.140625" style="9"/>
    <col min="1549" max="1549" width="30.7109375" style="9" customWidth="1"/>
    <col min="1550" max="1551" width="22.5703125" style="9" customWidth="1"/>
    <col min="1552" max="1792" width="9.140625" style="9"/>
    <col min="1793" max="1793" width="22.140625" style="9" customWidth="1"/>
    <col min="1794" max="1794" width="16.85546875" style="9" customWidth="1"/>
    <col min="1795" max="1795" width="18.42578125" style="9" customWidth="1"/>
    <col min="1796" max="1796" width="23" style="9" customWidth="1"/>
    <col min="1797" max="1797" width="9.28515625" style="9" bestFit="1" customWidth="1"/>
    <col min="1798" max="1804" width="9.140625" style="9"/>
    <col min="1805" max="1805" width="30.7109375" style="9" customWidth="1"/>
    <col min="1806" max="1807" width="22.5703125" style="9" customWidth="1"/>
    <col min="1808" max="2048" width="9.140625" style="9"/>
    <col min="2049" max="2049" width="22.140625" style="9" customWidth="1"/>
    <col min="2050" max="2050" width="16.85546875" style="9" customWidth="1"/>
    <col min="2051" max="2051" width="18.42578125" style="9" customWidth="1"/>
    <col min="2052" max="2052" width="23" style="9" customWidth="1"/>
    <col min="2053" max="2053" width="9.28515625" style="9" bestFit="1" customWidth="1"/>
    <col min="2054" max="2060" width="9.140625" style="9"/>
    <col min="2061" max="2061" width="30.7109375" style="9" customWidth="1"/>
    <col min="2062" max="2063" width="22.5703125" style="9" customWidth="1"/>
    <col min="2064" max="2304" width="9.140625" style="9"/>
    <col min="2305" max="2305" width="22.140625" style="9" customWidth="1"/>
    <col min="2306" max="2306" width="16.85546875" style="9" customWidth="1"/>
    <col min="2307" max="2307" width="18.42578125" style="9" customWidth="1"/>
    <col min="2308" max="2308" width="23" style="9" customWidth="1"/>
    <col min="2309" max="2309" width="9.28515625" style="9" bestFit="1" customWidth="1"/>
    <col min="2310" max="2316" width="9.140625" style="9"/>
    <col min="2317" max="2317" width="30.7109375" style="9" customWidth="1"/>
    <col min="2318" max="2319" width="22.5703125" style="9" customWidth="1"/>
    <col min="2320" max="2560" width="9.140625" style="9"/>
    <col min="2561" max="2561" width="22.140625" style="9" customWidth="1"/>
    <col min="2562" max="2562" width="16.85546875" style="9" customWidth="1"/>
    <col min="2563" max="2563" width="18.42578125" style="9" customWidth="1"/>
    <col min="2564" max="2564" width="23" style="9" customWidth="1"/>
    <col min="2565" max="2565" width="9.28515625" style="9" bestFit="1" customWidth="1"/>
    <col min="2566" max="2572" width="9.140625" style="9"/>
    <col min="2573" max="2573" width="30.7109375" style="9" customWidth="1"/>
    <col min="2574" max="2575" width="22.5703125" style="9" customWidth="1"/>
    <col min="2576" max="2816" width="9.140625" style="9"/>
    <col min="2817" max="2817" width="22.140625" style="9" customWidth="1"/>
    <col min="2818" max="2818" width="16.85546875" style="9" customWidth="1"/>
    <col min="2819" max="2819" width="18.42578125" style="9" customWidth="1"/>
    <col min="2820" max="2820" width="23" style="9" customWidth="1"/>
    <col min="2821" max="2821" width="9.28515625" style="9" bestFit="1" customWidth="1"/>
    <col min="2822" max="2828" width="9.140625" style="9"/>
    <col min="2829" max="2829" width="30.7109375" style="9" customWidth="1"/>
    <col min="2830" max="2831" width="22.5703125" style="9" customWidth="1"/>
    <col min="2832" max="3072" width="9.140625" style="9"/>
    <col min="3073" max="3073" width="22.140625" style="9" customWidth="1"/>
    <col min="3074" max="3074" width="16.85546875" style="9" customWidth="1"/>
    <col min="3075" max="3075" width="18.42578125" style="9" customWidth="1"/>
    <col min="3076" max="3076" width="23" style="9" customWidth="1"/>
    <col min="3077" max="3077" width="9.28515625" style="9" bestFit="1" customWidth="1"/>
    <col min="3078" max="3084" width="9.140625" style="9"/>
    <col min="3085" max="3085" width="30.7109375" style="9" customWidth="1"/>
    <col min="3086" max="3087" width="22.5703125" style="9" customWidth="1"/>
    <col min="3088" max="3328" width="9.140625" style="9"/>
    <col min="3329" max="3329" width="22.140625" style="9" customWidth="1"/>
    <col min="3330" max="3330" width="16.85546875" style="9" customWidth="1"/>
    <col min="3331" max="3331" width="18.42578125" style="9" customWidth="1"/>
    <col min="3332" max="3332" width="23" style="9" customWidth="1"/>
    <col min="3333" max="3333" width="9.28515625" style="9" bestFit="1" customWidth="1"/>
    <col min="3334" max="3340" width="9.140625" style="9"/>
    <col min="3341" max="3341" width="30.7109375" style="9" customWidth="1"/>
    <col min="3342" max="3343" width="22.5703125" style="9" customWidth="1"/>
    <col min="3344" max="3584" width="9.140625" style="9"/>
    <col min="3585" max="3585" width="22.140625" style="9" customWidth="1"/>
    <col min="3586" max="3586" width="16.85546875" style="9" customWidth="1"/>
    <col min="3587" max="3587" width="18.42578125" style="9" customWidth="1"/>
    <col min="3588" max="3588" width="23" style="9" customWidth="1"/>
    <col min="3589" max="3589" width="9.28515625" style="9" bestFit="1" customWidth="1"/>
    <col min="3590" max="3596" width="9.140625" style="9"/>
    <col min="3597" max="3597" width="30.7109375" style="9" customWidth="1"/>
    <col min="3598" max="3599" width="22.5703125" style="9" customWidth="1"/>
    <col min="3600" max="3840" width="9.140625" style="9"/>
    <col min="3841" max="3841" width="22.140625" style="9" customWidth="1"/>
    <col min="3842" max="3842" width="16.85546875" style="9" customWidth="1"/>
    <col min="3843" max="3843" width="18.42578125" style="9" customWidth="1"/>
    <col min="3844" max="3844" width="23" style="9" customWidth="1"/>
    <col min="3845" max="3845" width="9.28515625" style="9" bestFit="1" customWidth="1"/>
    <col min="3846" max="3852" width="9.140625" style="9"/>
    <col min="3853" max="3853" width="30.7109375" style="9" customWidth="1"/>
    <col min="3854" max="3855" width="22.5703125" style="9" customWidth="1"/>
    <col min="3856" max="4096" width="9.140625" style="9"/>
    <col min="4097" max="4097" width="22.140625" style="9" customWidth="1"/>
    <col min="4098" max="4098" width="16.85546875" style="9" customWidth="1"/>
    <col min="4099" max="4099" width="18.42578125" style="9" customWidth="1"/>
    <col min="4100" max="4100" width="23" style="9" customWidth="1"/>
    <col min="4101" max="4101" width="9.28515625" style="9" bestFit="1" customWidth="1"/>
    <col min="4102" max="4108" width="9.140625" style="9"/>
    <col min="4109" max="4109" width="30.7109375" style="9" customWidth="1"/>
    <col min="4110" max="4111" width="22.5703125" style="9" customWidth="1"/>
    <col min="4112" max="4352" width="9.140625" style="9"/>
    <col min="4353" max="4353" width="22.140625" style="9" customWidth="1"/>
    <col min="4354" max="4354" width="16.85546875" style="9" customWidth="1"/>
    <col min="4355" max="4355" width="18.42578125" style="9" customWidth="1"/>
    <col min="4356" max="4356" width="23" style="9" customWidth="1"/>
    <col min="4357" max="4357" width="9.28515625" style="9" bestFit="1" customWidth="1"/>
    <col min="4358" max="4364" width="9.140625" style="9"/>
    <col min="4365" max="4365" width="30.7109375" style="9" customWidth="1"/>
    <col min="4366" max="4367" width="22.5703125" style="9" customWidth="1"/>
    <col min="4368" max="4608" width="9.140625" style="9"/>
    <col min="4609" max="4609" width="22.140625" style="9" customWidth="1"/>
    <col min="4610" max="4610" width="16.85546875" style="9" customWidth="1"/>
    <col min="4611" max="4611" width="18.42578125" style="9" customWidth="1"/>
    <col min="4612" max="4612" width="23" style="9" customWidth="1"/>
    <col min="4613" max="4613" width="9.28515625" style="9" bestFit="1" customWidth="1"/>
    <col min="4614" max="4620" width="9.140625" style="9"/>
    <col min="4621" max="4621" width="30.7109375" style="9" customWidth="1"/>
    <col min="4622" max="4623" width="22.5703125" style="9" customWidth="1"/>
    <col min="4624" max="4864" width="9.140625" style="9"/>
    <col min="4865" max="4865" width="22.140625" style="9" customWidth="1"/>
    <col min="4866" max="4866" width="16.85546875" style="9" customWidth="1"/>
    <col min="4867" max="4867" width="18.42578125" style="9" customWidth="1"/>
    <col min="4868" max="4868" width="23" style="9" customWidth="1"/>
    <col min="4869" max="4869" width="9.28515625" style="9" bestFit="1" customWidth="1"/>
    <col min="4870" max="4876" width="9.140625" style="9"/>
    <col min="4877" max="4877" width="30.7109375" style="9" customWidth="1"/>
    <col min="4878" max="4879" width="22.5703125" style="9" customWidth="1"/>
    <col min="4880" max="5120" width="9.140625" style="9"/>
    <col min="5121" max="5121" width="22.140625" style="9" customWidth="1"/>
    <col min="5122" max="5122" width="16.85546875" style="9" customWidth="1"/>
    <col min="5123" max="5123" width="18.42578125" style="9" customWidth="1"/>
    <col min="5124" max="5124" width="23" style="9" customWidth="1"/>
    <col min="5125" max="5125" width="9.28515625" style="9" bestFit="1" customWidth="1"/>
    <col min="5126" max="5132" width="9.140625" style="9"/>
    <col min="5133" max="5133" width="30.7109375" style="9" customWidth="1"/>
    <col min="5134" max="5135" width="22.5703125" style="9" customWidth="1"/>
    <col min="5136" max="5376" width="9.140625" style="9"/>
    <col min="5377" max="5377" width="22.140625" style="9" customWidth="1"/>
    <col min="5378" max="5378" width="16.85546875" style="9" customWidth="1"/>
    <col min="5379" max="5379" width="18.42578125" style="9" customWidth="1"/>
    <col min="5380" max="5380" width="23" style="9" customWidth="1"/>
    <col min="5381" max="5381" width="9.28515625" style="9" bestFit="1" customWidth="1"/>
    <col min="5382" max="5388" width="9.140625" style="9"/>
    <col min="5389" max="5389" width="30.7109375" style="9" customWidth="1"/>
    <col min="5390" max="5391" width="22.5703125" style="9" customWidth="1"/>
    <col min="5392" max="5632" width="9.140625" style="9"/>
    <col min="5633" max="5633" width="22.140625" style="9" customWidth="1"/>
    <col min="5634" max="5634" width="16.85546875" style="9" customWidth="1"/>
    <col min="5635" max="5635" width="18.42578125" style="9" customWidth="1"/>
    <col min="5636" max="5636" width="23" style="9" customWidth="1"/>
    <col min="5637" max="5637" width="9.28515625" style="9" bestFit="1" customWidth="1"/>
    <col min="5638" max="5644" width="9.140625" style="9"/>
    <col min="5645" max="5645" width="30.7109375" style="9" customWidth="1"/>
    <col min="5646" max="5647" width="22.5703125" style="9" customWidth="1"/>
    <col min="5648" max="5888" width="9.140625" style="9"/>
    <col min="5889" max="5889" width="22.140625" style="9" customWidth="1"/>
    <col min="5890" max="5890" width="16.85546875" style="9" customWidth="1"/>
    <col min="5891" max="5891" width="18.42578125" style="9" customWidth="1"/>
    <col min="5892" max="5892" width="23" style="9" customWidth="1"/>
    <col min="5893" max="5893" width="9.28515625" style="9" bestFit="1" customWidth="1"/>
    <col min="5894" max="5900" width="9.140625" style="9"/>
    <col min="5901" max="5901" width="30.7109375" style="9" customWidth="1"/>
    <col min="5902" max="5903" width="22.5703125" style="9" customWidth="1"/>
    <col min="5904" max="6144" width="9.140625" style="9"/>
    <col min="6145" max="6145" width="22.140625" style="9" customWidth="1"/>
    <col min="6146" max="6146" width="16.85546875" style="9" customWidth="1"/>
    <col min="6147" max="6147" width="18.42578125" style="9" customWidth="1"/>
    <col min="6148" max="6148" width="23" style="9" customWidth="1"/>
    <col min="6149" max="6149" width="9.28515625" style="9" bestFit="1" customWidth="1"/>
    <col min="6150" max="6156" width="9.140625" style="9"/>
    <col min="6157" max="6157" width="30.7109375" style="9" customWidth="1"/>
    <col min="6158" max="6159" width="22.5703125" style="9" customWidth="1"/>
    <col min="6160" max="6400" width="9.140625" style="9"/>
    <col min="6401" max="6401" width="22.140625" style="9" customWidth="1"/>
    <col min="6402" max="6402" width="16.85546875" style="9" customWidth="1"/>
    <col min="6403" max="6403" width="18.42578125" style="9" customWidth="1"/>
    <col min="6404" max="6404" width="23" style="9" customWidth="1"/>
    <col min="6405" max="6405" width="9.28515625" style="9" bestFit="1" customWidth="1"/>
    <col min="6406" max="6412" width="9.140625" style="9"/>
    <col min="6413" max="6413" width="30.7109375" style="9" customWidth="1"/>
    <col min="6414" max="6415" width="22.5703125" style="9" customWidth="1"/>
    <col min="6416" max="6656" width="9.140625" style="9"/>
    <col min="6657" max="6657" width="22.140625" style="9" customWidth="1"/>
    <col min="6658" max="6658" width="16.85546875" style="9" customWidth="1"/>
    <col min="6659" max="6659" width="18.42578125" style="9" customWidth="1"/>
    <col min="6660" max="6660" width="23" style="9" customWidth="1"/>
    <col min="6661" max="6661" width="9.28515625" style="9" bestFit="1" customWidth="1"/>
    <col min="6662" max="6668" width="9.140625" style="9"/>
    <col min="6669" max="6669" width="30.7109375" style="9" customWidth="1"/>
    <col min="6670" max="6671" width="22.5703125" style="9" customWidth="1"/>
    <col min="6672" max="6912" width="9.140625" style="9"/>
    <col min="6913" max="6913" width="22.140625" style="9" customWidth="1"/>
    <col min="6914" max="6914" width="16.85546875" style="9" customWidth="1"/>
    <col min="6915" max="6915" width="18.42578125" style="9" customWidth="1"/>
    <col min="6916" max="6916" width="23" style="9" customWidth="1"/>
    <col min="6917" max="6917" width="9.28515625" style="9" bestFit="1" customWidth="1"/>
    <col min="6918" max="6924" width="9.140625" style="9"/>
    <col min="6925" max="6925" width="30.7109375" style="9" customWidth="1"/>
    <col min="6926" max="6927" width="22.5703125" style="9" customWidth="1"/>
    <col min="6928" max="7168" width="9.140625" style="9"/>
    <col min="7169" max="7169" width="22.140625" style="9" customWidth="1"/>
    <col min="7170" max="7170" width="16.85546875" style="9" customWidth="1"/>
    <col min="7171" max="7171" width="18.42578125" style="9" customWidth="1"/>
    <col min="7172" max="7172" width="23" style="9" customWidth="1"/>
    <col min="7173" max="7173" width="9.28515625" style="9" bestFit="1" customWidth="1"/>
    <col min="7174" max="7180" width="9.140625" style="9"/>
    <col min="7181" max="7181" width="30.7109375" style="9" customWidth="1"/>
    <col min="7182" max="7183" width="22.5703125" style="9" customWidth="1"/>
    <col min="7184" max="7424" width="9.140625" style="9"/>
    <col min="7425" max="7425" width="22.140625" style="9" customWidth="1"/>
    <col min="7426" max="7426" width="16.85546875" style="9" customWidth="1"/>
    <col min="7427" max="7427" width="18.42578125" style="9" customWidth="1"/>
    <col min="7428" max="7428" width="23" style="9" customWidth="1"/>
    <col min="7429" max="7429" width="9.28515625" style="9" bestFit="1" customWidth="1"/>
    <col min="7430" max="7436" width="9.140625" style="9"/>
    <col min="7437" max="7437" width="30.7109375" style="9" customWidth="1"/>
    <col min="7438" max="7439" width="22.5703125" style="9" customWidth="1"/>
    <col min="7440" max="7680" width="9.140625" style="9"/>
    <col min="7681" max="7681" width="22.140625" style="9" customWidth="1"/>
    <col min="7682" max="7682" width="16.85546875" style="9" customWidth="1"/>
    <col min="7683" max="7683" width="18.42578125" style="9" customWidth="1"/>
    <col min="7684" max="7684" width="23" style="9" customWidth="1"/>
    <col min="7685" max="7685" width="9.28515625" style="9" bestFit="1" customWidth="1"/>
    <col min="7686" max="7692" width="9.140625" style="9"/>
    <col min="7693" max="7693" width="30.7109375" style="9" customWidth="1"/>
    <col min="7694" max="7695" width="22.5703125" style="9" customWidth="1"/>
    <col min="7696" max="7936" width="9.140625" style="9"/>
    <col min="7937" max="7937" width="22.140625" style="9" customWidth="1"/>
    <col min="7938" max="7938" width="16.85546875" style="9" customWidth="1"/>
    <col min="7939" max="7939" width="18.42578125" style="9" customWidth="1"/>
    <col min="7940" max="7940" width="23" style="9" customWidth="1"/>
    <col min="7941" max="7941" width="9.28515625" style="9" bestFit="1" customWidth="1"/>
    <col min="7942" max="7948" width="9.140625" style="9"/>
    <col min="7949" max="7949" width="30.7109375" style="9" customWidth="1"/>
    <col min="7950" max="7951" width="22.5703125" style="9" customWidth="1"/>
    <col min="7952" max="8192" width="9.140625" style="9"/>
    <col min="8193" max="8193" width="22.140625" style="9" customWidth="1"/>
    <col min="8194" max="8194" width="16.85546875" style="9" customWidth="1"/>
    <col min="8195" max="8195" width="18.42578125" style="9" customWidth="1"/>
    <col min="8196" max="8196" width="23" style="9" customWidth="1"/>
    <col min="8197" max="8197" width="9.28515625" style="9" bestFit="1" customWidth="1"/>
    <col min="8198" max="8204" width="9.140625" style="9"/>
    <col min="8205" max="8205" width="30.7109375" style="9" customWidth="1"/>
    <col min="8206" max="8207" width="22.5703125" style="9" customWidth="1"/>
    <col min="8208" max="8448" width="9.140625" style="9"/>
    <col min="8449" max="8449" width="22.140625" style="9" customWidth="1"/>
    <col min="8450" max="8450" width="16.85546875" style="9" customWidth="1"/>
    <col min="8451" max="8451" width="18.42578125" style="9" customWidth="1"/>
    <col min="8452" max="8452" width="23" style="9" customWidth="1"/>
    <col min="8453" max="8453" width="9.28515625" style="9" bestFit="1" customWidth="1"/>
    <col min="8454" max="8460" width="9.140625" style="9"/>
    <col min="8461" max="8461" width="30.7109375" style="9" customWidth="1"/>
    <col min="8462" max="8463" width="22.5703125" style="9" customWidth="1"/>
    <col min="8464" max="8704" width="9.140625" style="9"/>
    <col min="8705" max="8705" width="22.140625" style="9" customWidth="1"/>
    <col min="8706" max="8706" width="16.85546875" style="9" customWidth="1"/>
    <col min="8707" max="8707" width="18.42578125" style="9" customWidth="1"/>
    <col min="8708" max="8708" width="23" style="9" customWidth="1"/>
    <col min="8709" max="8709" width="9.28515625" style="9" bestFit="1" customWidth="1"/>
    <col min="8710" max="8716" width="9.140625" style="9"/>
    <col min="8717" max="8717" width="30.7109375" style="9" customWidth="1"/>
    <col min="8718" max="8719" width="22.5703125" style="9" customWidth="1"/>
    <col min="8720" max="8960" width="9.140625" style="9"/>
    <col min="8961" max="8961" width="22.140625" style="9" customWidth="1"/>
    <col min="8962" max="8962" width="16.85546875" style="9" customWidth="1"/>
    <col min="8963" max="8963" width="18.42578125" style="9" customWidth="1"/>
    <col min="8964" max="8964" width="23" style="9" customWidth="1"/>
    <col min="8965" max="8965" width="9.28515625" style="9" bestFit="1" customWidth="1"/>
    <col min="8966" max="8972" width="9.140625" style="9"/>
    <col min="8973" max="8973" width="30.7109375" style="9" customWidth="1"/>
    <col min="8974" max="8975" width="22.5703125" style="9" customWidth="1"/>
    <col min="8976" max="9216" width="9.140625" style="9"/>
    <col min="9217" max="9217" width="22.140625" style="9" customWidth="1"/>
    <col min="9218" max="9218" width="16.85546875" style="9" customWidth="1"/>
    <col min="9219" max="9219" width="18.42578125" style="9" customWidth="1"/>
    <col min="9220" max="9220" width="23" style="9" customWidth="1"/>
    <col min="9221" max="9221" width="9.28515625" style="9" bestFit="1" customWidth="1"/>
    <col min="9222" max="9228" width="9.140625" style="9"/>
    <col min="9229" max="9229" width="30.7109375" style="9" customWidth="1"/>
    <col min="9230" max="9231" width="22.5703125" style="9" customWidth="1"/>
    <col min="9232" max="9472" width="9.140625" style="9"/>
    <col min="9473" max="9473" width="22.140625" style="9" customWidth="1"/>
    <col min="9474" max="9474" width="16.85546875" style="9" customWidth="1"/>
    <col min="9475" max="9475" width="18.42578125" style="9" customWidth="1"/>
    <col min="9476" max="9476" width="23" style="9" customWidth="1"/>
    <col min="9477" max="9477" width="9.28515625" style="9" bestFit="1" customWidth="1"/>
    <col min="9478" max="9484" width="9.140625" style="9"/>
    <col min="9485" max="9485" width="30.7109375" style="9" customWidth="1"/>
    <col min="9486" max="9487" width="22.5703125" style="9" customWidth="1"/>
    <col min="9488" max="9728" width="9.140625" style="9"/>
    <col min="9729" max="9729" width="22.140625" style="9" customWidth="1"/>
    <col min="9730" max="9730" width="16.85546875" style="9" customWidth="1"/>
    <col min="9731" max="9731" width="18.42578125" style="9" customWidth="1"/>
    <col min="9732" max="9732" width="23" style="9" customWidth="1"/>
    <col min="9733" max="9733" width="9.28515625" style="9" bestFit="1" customWidth="1"/>
    <col min="9734" max="9740" width="9.140625" style="9"/>
    <col min="9741" max="9741" width="30.7109375" style="9" customWidth="1"/>
    <col min="9742" max="9743" width="22.5703125" style="9" customWidth="1"/>
    <col min="9744" max="9984" width="9.140625" style="9"/>
    <col min="9985" max="9985" width="22.140625" style="9" customWidth="1"/>
    <col min="9986" max="9986" width="16.85546875" style="9" customWidth="1"/>
    <col min="9987" max="9987" width="18.42578125" style="9" customWidth="1"/>
    <col min="9988" max="9988" width="23" style="9" customWidth="1"/>
    <col min="9989" max="9989" width="9.28515625" style="9" bestFit="1" customWidth="1"/>
    <col min="9990" max="9996" width="9.140625" style="9"/>
    <col min="9997" max="9997" width="30.7109375" style="9" customWidth="1"/>
    <col min="9998" max="9999" width="22.5703125" style="9" customWidth="1"/>
    <col min="10000" max="10240" width="9.140625" style="9"/>
    <col min="10241" max="10241" width="22.140625" style="9" customWidth="1"/>
    <col min="10242" max="10242" width="16.85546875" style="9" customWidth="1"/>
    <col min="10243" max="10243" width="18.42578125" style="9" customWidth="1"/>
    <col min="10244" max="10244" width="23" style="9" customWidth="1"/>
    <col min="10245" max="10245" width="9.28515625" style="9" bestFit="1" customWidth="1"/>
    <col min="10246" max="10252" width="9.140625" style="9"/>
    <col min="10253" max="10253" width="30.7109375" style="9" customWidth="1"/>
    <col min="10254" max="10255" width="22.5703125" style="9" customWidth="1"/>
    <col min="10256" max="10496" width="9.140625" style="9"/>
    <col min="10497" max="10497" width="22.140625" style="9" customWidth="1"/>
    <col min="10498" max="10498" width="16.85546875" style="9" customWidth="1"/>
    <col min="10499" max="10499" width="18.42578125" style="9" customWidth="1"/>
    <col min="10500" max="10500" width="23" style="9" customWidth="1"/>
    <col min="10501" max="10501" width="9.28515625" style="9" bestFit="1" customWidth="1"/>
    <col min="10502" max="10508" width="9.140625" style="9"/>
    <col min="10509" max="10509" width="30.7109375" style="9" customWidth="1"/>
    <col min="10510" max="10511" width="22.5703125" style="9" customWidth="1"/>
    <col min="10512" max="10752" width="9.140625" style="9"/>
    <col min="10753" max="10753" width="22.140625" style="9" customWidth="1"/>
    <col min="10754" max="10754" width="16.85546875" style="9" customWidth="1"/>
    <col min="10755" max="10755" width="18.42578125" style="9" customWidth="1"/>
    <col min="10756" max="10756" width="23" style="9" customWidth="1"/>
    <col min="10757" max="10757" width="9.28515625" style="9" bestFit="1" customWidth="1"/>
    <col min="10758" max="10764" width="9.140625" style="9"/>
    <col min="10765" max="10765" width="30.7109375" style="9" customWidth="1"/>
    <col min="10766" max="10767" width="22.5703125" style="9" customWidth="1"/>
    <col min="10768" max="11008" width="9.140625" style="9"/>
    <col min="11009" max="11009" width="22.140625" style="9" customWidth="1"/>
    <col min="11010" max="11010" width="16.85546875" style="9" customWidth="1"/>
    <col min="11011" max="11011" width="18.42578125" style="9" customWidth="1"/>
    <col min="11012" max="11012" width="23" style="9" customWidth="1"/>
    <col min="11013" max="11013" width="9.28515625" style="9" bestFit="1" customWidth="1"/>
    <col min="11014" max="11020" width="9.140625" style="9"/>
    <col min="11021" max="11021" width="30.7109375" style="9" customWidth="1"/>
    <col min="11022" max="11023" width="22.5703125" style="9" customWidth="1"/>
    <col min="11024" max="11264" width="9.140625" style="9"/>
    <col min="11265" max="11265" width="22.140625" style="9" customWidth="1"/>
    <col min="11266" max="11266" width="16.85546875" style="9" customWidth="1"/>
    <col min="11267" max="11267" width="18.42578125" style="9" customWidth="1"/>
    <col min="11268" max="11268" width="23" style="9" customWidth="1"/>
    <col min="11269" max="11269" width="9.28515625" style="9" bestFit="1" customWidth="1"/>
    <col min="11270" max="11276" width="9.140625" style="9"/>
    <col min="11277" max="11277" width="30.7109375" style="9" customWidth="1"/>
    <col min="11278" max="11279" width="22.5703125" style="9" customWidth="1"/>
    <col min="11280" max="11520" width="9.140625" style="9"/>
    <col min="11521" max="11521" width="22.140625" style="9" customWidth="1"/>
    <col min="11522" max="11522" width="16.85546875" style="9" customWidth="1"/>
    <col min="11523" max="11523" width="18.42578125" style="9" customWidth="1"/>
    <col min="11524" max="11524" width="23" style="9" customWidth="1"/>
    <col min="11525" max="11525" width="9.28515625" style="9" bestFit="1" customWidth="1"/>
    <col min="11526" max="11532" width="9.140625" style="9"/>
    <col min="11533" max="11533" width="30.7109375" style="9" customWidth="1"/>
    <col min="11534" max="11535" width="22.5703125" style="9" customWidth="1"/>
    <col min="11536" max="11776" width="9.140625" style="9"/>
    <col min="11777" max="11777" width="22.140625" style="9" customWidth="1"/>
    <col min="11778" max="11778" width="16.85546875" style="9" customWidth="1"/>
    <col min="11779" max="11779" width="18.42578125" style="9" customWidth="1"/>
    <col min="11780" max="11780" width="23" style="9" customWidth="1"/>
    <col min="11781" max="11781" width="9.28515625" style="9" bestFit="1" customWidth="1"/>
    <col min="11782" max="11788" width="9.140625" style="9"/>
    <col min="11789" max="11789" width="30.7109375" style="9" customWidth="1"/>
    <col min="11790" max="11791" width="22.5703125" style="9" customWidth="1"/>
    <col min="11792" max="12032" width="9.140625" style="9"/>
    <col min="12033" max="12033" width="22.140625" style="9" customWidth="1"/>
    <col min="12034" max="12034" width="16.85546875" style="9" customWidth="1"/>
    <col min="12035" max="12035" width="18.42578125" style="9" customWidth="1"/>
    <col min="12036" max="12036" width="23" style="9" customWidth="1"/>
    <col min="12037" max="12037" width="9.28515625" style="9" bestFit="1" customWidth="1"/>
    <col min="12038" max="12044" width="9.140625" style="9"/>
    <col min="12045" max="12045" width="30.7109375" style="9" customWidth="1"/>
    <col min="12046" max="12047" width="22.5703125" style="9" customWidth="1"/>
    <col min="12048" max="12288" width="9.140625" style="9"/>
    <col min="12289" max="12289" width="22.140625" style="9" customWidth="1"/>
    <col min="12290" max="12290" width="16.85546875" style="9" customWidth="1"/>
    <col min="12291" max="12291" width="18.42578125" style="9" customWidth="1"/>
    <col min="12292" max="12292" width="23" style="9" customWidth="1"/>
    <col min="12293" max="12293" width="9.28515625" style="9" bestFit="1" customWidth="1"/>
    <col min="12294" max="12300" width="9.140625" style="9"/>
    <col min="12301" max="12301" width="30.7109375" style="9" customWidth="1"/>
    <col min="12302" max="12303" width="22.5703125" style="9" customWidth="1"/>
    <col min="12304" max="12544" width="9.140625" style="9"/>
    <col min="12545" max="12545" width="22.140625" style="9" customWidth="1"/>
    <col min="12546" max="12546" width="16.85546875" style="9" customWidth="1"/>
    <col min="12547" max="12547" width="18.42578125" style="9" customWidth="1"/>
    <col min="12548" max="12548" width="23" style="9" customWidth="1"/>
    <col min="12549" max="12549" width="9.28515625" style="9" bestFit="1" customWidth="1"/>
    <col min="12550" max="12556" width="9.140625" style="9"/>
    <col min="12557" max="12557" width="30.7109375" style="9" customWidth="1"/>
    <col min="12558" max="12559" width="22.5703125" style="9" customWidth="1"/>
    <col min="12560" max="12800" width="9.140625" style="9"/>
    <col min="12801" max="12801" width="22.140625" style="9" customWidth="1"/>
    <col min="12802" max="12802" width="16.85546875" style="9" customWidth="1"/>
    <col min="12803" max="12803" width="18.42578125" style="9" customWidth="1"/>
    <col min="12804" max="12804" width="23" style="9" customWidth="1"/>
    <col min="12805" max="12805" width="9.28515625" style="9" bestFit="1" customWidth="1"/>
    <col min="12806" max="12812" width="9.140625" style="9"/>
    <col min="12813" max="12813" width="30.7109375" style="9" customWidth="1"/>
    <col min="12814" max="12815" width="22.5703125" style="9" customWidth="1"/>
    <col min="12816" max="13056" width="9.140625" style="9"/>
    <col min="13057" max="13057" width="22.140625" style="9" customWidth="1"/>
    <col min="13058" max="13058" width="16.85546875" style="9" customWidth="1"/>
    <col min="13059" max="13059" width="18.42578125" style="9" customWidth="1"/>
    <col min="13060" max="13060" width="23" style="9" customWidth="1"/>
    <col min="13061" max="13061" width="9.28515625" style="9" bestFit="1" customWidth="1"/>
    <col min="13062" max="13068" width="9.140625" style="9"/>
    <col min="13069" max="13069" width="30.7109375" style="9" customWidth="1"/>
    <col min="13070" max="13071" width="22.5703125" style="9" customWidth="1"/>
    <col min="13072" max="13312" width="9.140625" style="9"/>
    <col min="13313" max="13313" width="22.140625" style="9" customWidth="1"/>
    <col min="13314" max="13314" width="16.85546875" style="9" customWidth="1"/>
    <col min="13315" max="13315" width="18.42578125" style="9" customWidth="1"/>
    <col min="13316" max="13316" width="23" style="9" customWidth="1"/>
    <col min="13317" max="13317" width="9.28515625" style="9" bestFit="1" customWidth="1"/>
    <col min="13318" max="13324" width="9.140625" style="9"/>
    <col min="13325" max="13325" width="30.7109375" style="9" customWidth="1"/>
    <col min="13326" max="13327" width="22.5703125" style="9" customWidth="1"/>
    <col min="13328" max="13568" width="9.140625" style="9"/>
    <col min="13569" max="13569" width="22.140625" style="9" customWidth="1"/>
    <col min="13570" max="13570" width="16.85546875" style="9" customWidth="1"/>
    <col min="13571" max="13571" width="18.42578125" style="9" customWidth="1"/>
    <col min="13572" max="13572" width="23" style="9" customWidth="1"/>
    <col min="13573" max="13573" width="9.28515625" style="9" bestFit="1" customWidth="1"/>
    <col min="13574" max="13580" width="9.140625" style="9"/>
    <col min="13581" max="13581" width="30.7109375" style="9" customWidth="1"/>
    <col min="13582" max="13583" width="22.5703125" style="9" customWidth="1"/>
    <col min="13584" max="13824" width="9.140625" style="9"/>
    <col min="13825" max="13825" width="22.140625" style="9" customWidth="1"/>
    <col min="13826" max="13826" width="16.85546875" style="9" customWidth="1"/>
    <col min="13827" max="13827" width="18.42578125" style="9" customWidth="1"/>
    <col min="13828" max="13828" width="23" style="9" customWidth="1"/>
    <col min="13829" max="13829" width="9.28515625" style="9" bestFit="1" customWidth="1"/>
    <col min="13830" max="13836" width="9.140625" style="9"/>
    <col min="13837" max="13837" width="30.7109375" style="9" customWidth="1"/>
    <col min="13838" max="13839" width="22.5703125" style="9" customWidth="1"/>
    <col min="13840" max="14080" width="9.140625" style="9"/>
    <col min="14081" max="14081" width="22.140625" style="9" customWidth="1"/>
    <col min="14082" max="14082" width="16.85546875" style="9" customWidth="1"/>
    <col min="14083" max="14083" width="18.42578125" style="9" customWidth="1"/>
    <col min="14084" max="14084" width="23" style="9" customWidth="1"/>
    <col min="14085" max="14085" width="9.28515625" style="9" bestFit="1" customWidth="1"/>
    <col min="14086" max="14092" width="9.140625" style="9"/>
    <col min="14093" max="14093" width="30.7109375" style="9" customWidth="1"/>
    <col min="14094" max="14095" width="22.5703125" style="9" customWidth="1"/>
    <col min="14096" max="14336" width="9.140625" style="9"/>
    <col min="14337" max="14337" width="22.140625" style="9" customWidth="1"/>
    <col min="14338" max="14338" width="16.85546875" style="9" customWidth="1"/>
    <col min="14339" max="14339" width="18.42578125" style="9" customWidth="1"/>
    <col min="14340" max="14340" width="23" style="9" customWidth="1"/>
    <col min="14341" max="14341" width="9.28515625" style="9" bestFit="1" customWidth="1"/>
    <col min="14342" max="14348" width="9.140625" style="9"/>
    <col min="14349" max="14349" width="30.7109375" style="9" customWidth="1"/>
    <col min="14350" max="14351" width="22.5703125" style="9" customWidth="1"/>
    <col min="14352" max="14592" width="9.140625" style="9"/>
    <col min="14593" max="14593" width="22.140625" style="9" customWidth="1"/>
    <col min="14594" max="14594" width="16.85546875" style="9" customWidth="1"/>
    <col min="14595" max="14595" width="18.42578125" style="9" customWidth="1"/>
    <col min="14596" max="14596" width="23" style="9" customWidth="1"/>
    <col min="14597" max="14597" width="9.28515625" style="9" bestFit="1" customWidth="1"/>
    <col min="14598" max="14604" width="9.140625" style="9"/>
    <col min="14605" max="14605" width="30.7109375" style="9" customWidth="1"/>
    <col min="14606" max="14607" width="22.5703125" style="9" customWidth="1"/>
    <col min="14608" max="14848" width="9.140625" style="9"/>
    <col min="14849" max="14849" width="22.140625" style="9" customWidth="1"/>
    <col min="14850" max="14850" width="16.85546875" style="9" customWidth="1"/>
    <col min="14851" max="14851" width="18.42578125" style="9" customWidth="1"/>
    <col min="14852" max="14852" width="23" style="9" customWidth="1"/>
    <col min="14853" max="14853" width="9.28515625" style="9" bestFit="1" customWidth="1"/>
    <col min="14854" max="14860" width="9.140625" style="9"/>
    <col min="14861" max="14861" width="30.7109375" style="9" customWidth="1"/>
    <col min="14862" max="14863" width="22.5703125" style="9" customWidth="1"/>
    <col min="14864" max="15104" width="9.140625" style="9"/>
    <col min="15105" max="15105" width="22.140625" style="9" customWidth="1"/>
    <col min="15106" max="15106" width="16.85546875" style="9" customWidth="1"/>
    <col min="15107" max="15107" width="18.42578125" style="9" customWidth="1"/>
    <col min="15108" max="15108" width="23" style="9" customWidth="1"/>
    <col min="15109" max="15109" width="9.28515625" style="9" bestFit="1" customWidth="1"/>
    <col min="15110" max="15116" width="9.140625" style="9"/>
    <col min="15117" max="15117" width="30.7109375" style="9" customWidth="1"/>
    <col min="15118" max="15119" width="22.5703125" style="9" customWidth="1"/>
    <col min="15120" max="15360" width="9.140625" style="9"/>
    <col min="15361" max="15361" width="22.140625" style="9" customWidth="1"/>
    <col min="15362" max="15362" width="16.85546875" style="9" customWidth="1"/>
    <col min="15363" max="15363" width="18.42578125" style="9" customWidth="1"/>
    <col min="15364" max="15364" width="23" style="9" customWidth="1"/>
    <col min="15365" max="15365" width="9.28515625" style="9" bestFit="1" customWidth="1"/>
    <col min="15366" max="15372" width="9.140625" style="9"/>
    <col min="15373" max="15373" width="30.7109375" style="9" customWidth="1"/>
    <col min="15374" max="15375" width="22.5703125" style="9" customWidth="1"/>
    <col min="15376" max="15616" width="9.140625" style="9"/>
    <col min="15617" max="15617" width="22.140625" style="9" customWidth="1"/>
    <col min="15618" max="15618" width="16.85546875" style="9" customWidth="1"/>
    <col min="15619" max="15619" width="18.42578125" style="9" customWidth="1"/>
    <col min="15620" max="15620" width="23" style="9" customWidth="1"/>
    <col min="15621" max="15621" width="9.28515625" style="9" bestFit="1" customWidth="1"/>
    <col min="15622" max="15628" width="9.140625" style="9"/>
    <col min="15629" max="15629" width="30.7109375" style="9" customWidth="1"/>
    <col min="15630" max="15631" width="22.5703125" style="9" customWidth="1"/>
    <col min="15632" max="15872" width="9.140625" style="9"/>
    <col min="15873" max="15873" width="22.140625" style="9" customWidth="1"/>
    <col min="15874" max="15874" width="16.85546875" style="9" customWidth="1"/>
    <col min="15875" max="15875" width="18.42578125" style="9" customWidth="1"/>
    <col min="15876" max="15876" width="23" style="9" customWidth="1"/>
    <col min="15877" max="15877" width="9.28515625" style="9" bestFit="1" customWidth="1"/>
    <col min="15878" max="15884" width="9.140625" style="9"/>
    <col min="15885" max="15885" width="30.7109375" style="9" customWidth="1"/>
    <col min="15886" max="15887" width="22.5703125" style="9" customWidth="1"/>
    <col min="15888" max="16128" width="9.140625" style="9"/>
    <col min="16129" max="16129" width="22.140625" style="9" customWidth="1"/>
    <col min="16130" max="16130" width="16.85546875" style="9" customWidth="1"/>
    <col min="16131" max="16131" width="18.42578125" style="9" customWidth="1"/>
    <col min="16132" max="16132" width="23" style="9" customWidth="1"/>
    <col min="16133" max="16133" width="9.28515625" style="9" bestFit="1" customWidth="1"/>
    <col min="16134" max="16140" width="9.140625" style="9"/>
    <col min="16141" max="16141" width="30.7109375" style="9" customWidth="1"/>
    <col min="16142" max="16143" width="22.5703125" style="9" customWidth="1"/>
    <col min="16144" max="16384" width="9.140625" style="9"/>
  </cols>
  <sheetData>
    <row r="1" spans="1:15">
      <c r="A1" s="171"/>
      <c r="B1" s="171"/>
      <c r="C1" s="172"/>
      <c r="D1" s="298" t="s">
        <v>290</v>
      </c>
    </row>
    <row r="2" spans="1:15">
      <c r="A2" s="171"/>
      <c r="B2" s="171"/>
      <c r="C2" s="172"/>
      <c r="D2" s="175" t="s">
        <v>249</v>
      </c>
    </row>
    <row r="3" spans="1:15" ht="49.5" customHeight="1">
      <c r="A3" s="171"/>
      <c r="B3" s="171"/>
      <c r="C3" s="172"/>
      <c r="D3" s="172"/>
    </row>
    <row r="4" spans="1:15" ht="18.75" customHeight="1">
      <c r="A4" s="361" t="s">
        <v>9</v>
      </c>
      <c r="B4" s="361"/>
      <c r="C4" s="361"/>
      <c r="D4" s="361"/>
    </row>
    <row r="5" spans="1:15" ht="6.75" customHeight="1">
      <c r="A5" s="176"/>
      <c r="B5" s="176"/>
      <c r="C5" s="176"/>
      <c r="D5" s="176"/>
    </row>
    <row r="6" spans="1:15" ht="93" customHeight="1">
      <c r="A6" s="373" t="s">
        <v>268</v>
      </c>
      <c r="B6" s="373"/>
      <c r="C6" s="373"/>
      <c r="D6" s="373"/>
    </row>
    <row r="7" spans="1:15" ht="49.5" customHeight="1">
      <c r="A7" s="170"/>
      <c r="B7" s="170"/>
      <c r="C7" s="170"/>
      <c r="D7" s="170"/>
    </row>
    <row r="8" spans="1:15" ht="18.75" customHeight="1">
      <c r="D8" s="230" t="s">
        <v>1</v>
      </c>
    </row>
    <row r="9" spans="1:15" ht="19.5" customHeight="1">
      <c r="A9" s="353" t="s">
        <v>266</v>
      </c>
      <c r="B9" s="353" t="s">
        <v>4</v>
      </c>
      <c r="C9" s="357" t="s">
        <v>63</v>
      </c>
      <c r="D9" s="358"/>
    </row>
    <row r="10" spans="1:15" ht="81" customHeight="1">
      <c r="A10" s="354"/>
      <c r="B10" s="354"/>
      <c r="C10" s="174" t="s">
        <v>72</v>
      </c>
      <c r="D10" s="174" t="s">
        <v>115</v>
      </c>
    </row>
    <row r="11" spans="1:15" ht="4.5" customHeight="1">
      <c r="A11" s="28"/>
      <c r="B11" s="30"/>
      <c r="C11" s="30"/>
      <c r="D11" s="51"/>
    </row>
    <row r="12" spans="1:15" ht="18.75" customHeight="1">
      <c r="A12" s="220" t="s">
        <v>41</v>
      </c>
      <c r="B12" s="173">
        <f>C12+D12</f>
        <v>83531.734689999997</v>
      </c>
      <c r="C12" s="210">
        <v>81861.100000000006</v>
      </c>
      <c r="D12" s="211">
        <v>1670.6346900000001</v>
      </c>
    </row>
    <row r="13" spans="1:15" ht="24.75" customHeight="1">
      <c r="A13" s="75" t="s">
        <v>4</v>
      </c>
      <c r="B13" s="318">
        <f>SUM(B12:B12)</f>
        <v>83531.734689999997</v>
      </c>
      <c r="C13" s="318">
        <f>SUM(C12:C12)</f>
        <v>81861.100000000006</v>
      </c>
      <c r="D13" s="318">
        <f>SUM(D12:D12)</f>
        <v>1670.6346900000001</v>
      </c>
    </row>
    <row r="14" spans="1:15" ht="18.75" customHeight="1">
      <c r="D14" s="54"/>
    </row>
    <row r="15" spans="1:15" ht="18.75" customHeight="1">
      <c r="D15" s="54"/>
      <c r="M15" s="56"/>
      <c r="N15" s="57"/>
      <c r="O15" s="57"/>
    </row>
    <row r="16" spans="1:15">
      <c r="D16" s="54"/>
    </row>
    <row r="17" spans="4:4">
      <c r="D17" s="54"/>
    </row>
  </sheetData>
  <customSheetViews>
    <customSheetView guid="{11E27D0E-EAA3-4BB5-8F76-4BBAB6497F9E}">
      <selection activeCell="A8" sqref="A8:D8"/>
      <pageMargins left="0.98425196850393704" right="0.98425196850393704" top="0.98425196850393704" bottom="0.78740157480314965" header="0.31496062992125984" footer="0.31496062992125984"/>
      <pageSetup paperSize="9" orientation="portrait" r:id="rId1"/>
    </customSheetView>
    <customSheetView guid="{8A956A1D-DA7C-41CC-A5EF-8716F2348DE0}">
      <selection activeCell="A8" sqref="A8:D8"/>
      <pageMargins left="0.98425196850393704" right="0.98425196850393704" top="0.98425196850393704" bottom="0.78740157480314965" header="0.31496062992125984" footer="0.31496062992125984"/>
      <pageSetup paperSize="9" orientation="portrait" r:id="rId2"/>
    </customSheetView>
    <customSheetView guid="{E7448637-9F0C-4632-88F1-91BA32E2C8B2}" showPageBreaks="1" printArea="1">
      <selection activeCell="A8" sqref="A8:D8"/>
      <pageMargins left="0.98425196850393704" right="0.98425196850393704" top="0.98425196850393704" bottom="0.78740157480314965" header="0.31496062992125984" footer="0.31496062992125984"/>
      <pageSetup paperSize="9" orientation="portrait" r:id="rId3"/>
    </customSheetView>
    <customSheetView guid="{641C36C7-4804-495E-88A7-4D822050C964}">
      <selection activeCell="A8" sqref="A8:D8"/>
      <pageMargins left="0.98425196850393704" right="0.98425196850393704" top="0.98425196850393704" bottom="0.78740157480314965" header="0.31496062992125984" footer="0.31496062992125984"/>
      <pageSetup paperSize="9" orientation="portrait" r:id="rId4"/>
    </customSheetView>
  </customSheetViews>
  <mergeCells count="5">
    <mergeCell ref="A4:D4"/>
    <mergeCell ref="A6:D6"/>
    <mergeCell ref="A9:A10"/>
    <mergeCell ref="B9:B10"/>
    <mergeCell ref="C9:D9"/>
  </mergeCells>
  <pageMargins left="0.98425196850393704" right="0.98425196850393704" top="0.98425196850393704" bottom="0.78740157480314965" header="0.31496062992125984" footer="0.31496062992125984"/>
  <pageSetup paperSize="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>
  <dimension ref="A2:G25"/>
  <sheetViews>
    <sheetView zoomScaleNormal="100" workbookViewId="0">
      <selection activeCell="E12" sqref="E12:G12"/>
    </sheetView>
  </sheetViews>
  <sheetFormatPr defaultRowHeight="12.75"/>
  <cols>
    <col min="1" max="1" width="51.42578125" customWidth="1"/>
    <col min="2" max="2" width="19.5703125" customWidth="1"/>
    <col min="3" max="3" width="17.28515625" customWidth="1"/>
    <col min="4" max="4" width="22.42578125" customWidth="1"/>
    <col min="5" max="5" width="17.85546875" customWidth="1"/>
    <col min="6" max="6" width="19.42578125" customWidth="1"/>
    <col min="7" max="7" width="23.7109375" customWidth="1"/>
  </cols>
  <sheetData>
    <row r="2" spans="1:7" ht="16.5" customHeight="1">
      <c r="A2" s="208"/>
      <c r="B2" s="208"/>
      <c r="C2" s="208"/>
      <c r="D2" s="208"/>
      <c r="E2" s="292"/>
      <c r="F2" s="292"/>
      <c r="G2" s="292" t="s">
        <v>28</v>
      </c>
    </row>
    <row r="3" spans="1:7" ht="18.75">
      <c r="A3" s="208"/>
      <c r="B3" s="208"/>
      <c r="C3" s="208"/>
      <c r="D3" s="208"/>
      <c r="E3" s="380" t="s">
        <v>249</v>
      </c>
      <c r="F3" s="380"/>
      <c r="G3" s="380"/>
    </row>
    <row r="4" spans="1:7" ht="5.25" customHeight="1">
      <c r="A4" s="266"/>
      <c r="B4" s="266"/>
      <c r="C4" s="267"/>
      <c r="D4" s="267"/>
    </row>
    <row r="5" spans="1:7" ht="49.5" customHeight="1">
      <c r="A5" s="266"/>
      <c r="B5" s="266"/>
      <c r="C5" s="267"/>
      <c r="D5" s="267"/>
    </row>
    <row r="6" spans="1:7" ht="19.5" customHeight="1">
      <c r="A6" s="381" t="s">
        <v>0</v>
      </c>
      <c r="B6" s="381"/>
      <c r="C6" s="381"/>
      <c r="D6" s="381"/>
      <c r="E6" s="381"/>
      <c r="F6" s="381"/>
      <c r="G6" s="381"/>
    </row>
    <row r="7" spans="1:7" ht="4.5" customHeight="1">
      <c r="A7" s="291"/>
      <c r="B7" s="291"/>
      <c r="C7" s="291"/>
      <c r="D7" s="291"/>
    </row>
    <row r="8" spans="1:7" ht="46.5" customHeight="1">
      <c r="A8" s="382" t="s">
        <v>283</v>
      </c>
      <c r="B8" s="382"/>
      <c r="C8" s="382"/>
      <c r="D8" s="382"/>
      <c r="E8" s="382"/>
      <c r="F8" s="382"/>
      <c r="G8" s="382"/>
    </row>
    <row r="9" spans="1:7" ht="49.5" customHeight="1">
      <c r="A9" s="321"/>
      <c r="B9" s="321"/>
      <c r="C9" s="321"/>
      <c r="D9" s="321"/>
      <c r="E9" s="321"/>
      <c r="F9" s="321"/>
      <c r="G9" s="321"/>
    </row>
    <row r="10" spans="1:7" ht="18.75">
      <c r="A10" s="268"/>
      <c r="B10" s="269"/>
      <c r="C10" s="269"/>
      <c r="D10" s="269"/>
      <c r="G10" s="271" t="s">
        <v>1</v>
      </c>
    </row>
    <row r="11" spans="1:7" ht="28.5" customHeight="1">
      <c r="A11" s="383" t="s">
        <v>30</v>
      </c>
      <c r="B11" s="378" t="s">
        <v>282</v>
      </c>
      <c r="C11" s="379"/>
      <c r="D11" s="386"/>
      <c r="E11" s="378" t="s">
        <v>277</v>
      </c>
      <c r="F11" s="379"/>
      <c r="G11" s="379"/>
    </row>
    <row r="12" spans="1:7" ht="46.5" customHeight="1">
      <c r="A12" s="384"/>
      <c r="B12" s="376" t="s">
        <v>278</v>
      </c>
      <c r="C12" s="378" t="s">
        <v>279</v>
      </c>
      <c r="D12" s="386"/>
      <c r="E12" s="388" t="s">
        <v>313</v>
      </c>
      <c r="F12" s="389"/>
      <c r="G12" s="389"/>
    </row>
    <row r="13" spans="1:7" ht="15.75" customHeight="1">
      <c r="A13" s="384"/>
      <c r="B13" s="387"/>
      <c r="C13" s="374" t="s">
        <v>280</v>
      </c>
      <c r="D13" s="374" t="s">
        <v>281</v>
      </c>
      <c r="E13" s="376" t="s">
        <v>278</v>
      </c>
      <c r="F13" s="378" t="s">
        <v>279</v>
      </c>
      <c r="G13" s="379"/>
    </row>
    <row r="14" spans="1:7" ht="110.25" customHeight="1">
      <c r="A14" s="385"/>
      <c r="B14" s="377"/>
      <c r="C14" s="375"/>
      <c r="D14" s="375"/>
      <c r="E14" s="377"/>
      <c r="F14" s="272" t="s">
        <v>280</v>
      </c>
      <c r="G14" s="320" t="s">
        <v>281</v>
      </c>
    </row>
    <row r="15" spans="1:7" ht="17.25">
      <c r="A15" s="322">
        <v>1</v>
      </c>
      <c r="B15" s="272">
        <v>2</v>
      </c>
      <c r="C15" s="272">
        <v>3</v>
      </c>
      <c r="D15" s="272">
        <v>4</v>
      </c>
      <c r="E15" s="272">
        <v>5</v>
      </c>
      <c r="F15" s="320">
        <v>6</v>
      </c>
      <c r="G15" s="320">
        <v>7</v>
      </c>
    </row>
    <row r="16" spans="1:7" ht="4.5" customHeight="1">
      <c r="A16" s="332"/>
      <c r="B16" s="332"/>
      <c r="C16" s="332"/>
      <c r="D16" s="332"/>
      <c r="E16" s="332"/>
      <c r="F16" s="332"/>
      <c r="G16" s="332"/>
    </row>
    <row r="17" spans="1:7" ht="18.75">
      <c r="A17" s="270" t="s">
        <v>57</v>
      </c>
      <c r="B17" s="235">
        <f t="shared" ref="B17:B24" si="0">C17+D17</f>
        <v>20275.08455</v>
      </c>
      <c r="C17" s="235">
        <f>15254.04+4615.54286</f>
        <v>19869.582859999999</v>
      </c>
      <c r="D17" s="235">
        <f>311.30694+94.19475</f>
        <v>405.50169</v>
      </c>
      <c r="E17" s="270">
        <f t="shared" ref="E17:E24" si="1">F17+G17</f>
        <v>0</v>
      </c>
      <c r="F17" s="270">
        <v>0</v>
      </c>
      <c r="G17" s="270">
        <v>0</v>
      </c>
    </row>
    <row r="18" spans="1:7" ht="18.75">
      <c r="A18" s="270" t="s">
        <v>73</v>
      </c>
      <c r="B18" s="235">
        <f t="shared" si="0"/>
        <v>4709.7376100000001</v>
      </c>
      <c r="C18" s="235">
        <v>4615.5428599999996</v>
      </c>
      <c r="D18" s="235">
        <v>94.194749999999999</v>
      </c>
      <c r="E18" s="270">
        <f t="shared" si="1"/>
        <v>0</v>
      </c>
      <c r="F18" s="270">
        <v>0</v>
      </c>
      <c r="G18" s="270">
        <v>0</v>
      </c>
    </row>
    <row r="19" spans="1:7" ht="18.75">
      <c r="A19" s="270" t="s">
        <v>64</v>
      </c>
      <c r="B19" s="235">
        <f t="shared" si="0"/>
        <v>24969.125380000001</v>
      </c>
      <c r="C19" s="235">
        <f>19854.2+4615.54286</f>
        <v>24469.742859999998</v>
      </c>
      <c r="D19" s="235">
        <f>405.18776+94.19475+0.00001</f>
        <v>499.38252</v>
      </c>
      <c r="E19" s="270">
        <f t="shared" si="1"/>
        <v>0</v>
      </c>
      <c r="F19" s="270">
        <v>0</v>
      </c>
      <c r="G19" s="270">
        <v>0</v>
      </c>
    </row>
    <row r="20" spans="1:7" ht="18.75">
      <c r="A20" s="270" t="s">
        <v>59</v>
      </c>
      <c r="B20" s="235">
        <f t="shared" si="0"/>
        <v>4709.7376000000004</v>
      </c>
      <c r="C20" s="235">
        <v>4615.5428499999998</v>
      </c>
      <c r="D20" s="235">
        <v>94.194749999999999</v>
      </c>
      <c r="E20" s="270">
        <f t="shared" si="1"/>
        <v>0</v>
      </c>
      <c r="F20" s="270">
        <v>0</v>
      </c>
      <c r="G20" s="270">
        <v>0</v>
      </c>
    </row>
    <row r="21" spans="1:7" ht="18.75">
      <c r="A21" s="270" t="s">
        <v>75</v>
      </c>
      <c r="B21" s="235">
        <f t="shared" si="0"/>
        <v>4709.7376199999999</v>
      </c>
      <c r="C21" s="235">
        <v>4615.5428599999996</v>
      </c>
      <c r="D21" s="235">
        <f>94.19475+0.00001</f>
        <v>94.194760000000002</v>
      </c>
      <c r="E21" s="289">
        <f t="shared" si="1"/>
        <v>0</v>
      </c>
      <c r="F21" s="270">
        <v>0</v>
      </c>
      <c r="G21" s="270">
        <v>0</v>
      </c>
    </row>
    <row r="22" spans="1:7" ht="18.75">
      <c r="A22" s="270" t="s">
        <v>61</v>
      </c>
      <c r="B22" s="235">
        <f t="shared" si="0"/>
        <v>4709.7376100000001</v>
      </c>
      <c r="C22" s="235">
        <v>4615.5428599999996</v>
      </c>
      <c r="D22" s="235">
        <v>94.194752244897998</v>
      </c>
      <c r="E22" s="290">
        <f t="shared" si="1"/>
        <v>0</v>
      </c>
      <c r="F22" s="270">
        <v>0</v>
      </c>
      <c r="G22" s="270">
        <v>0</v>
      </c>
    </row>
    <row r="23" spans="1:7" ht="18.75">
      <c r="A23" s="270" t="s">
        <v>60</v>
      </c>
      <c r="B23" s="235">
        <f t="shared" si="0"/>
        <v>844.67346999999995</v>
      </c>
      <c r="C23" s="235">
        <v>827.78</v>
      </c>
      <c r="D23" s="235">
        <v>16.893470000000001</v>
      </c>
      <c r="E23" s="290">
        <f t="shared" si="1"/>
        <v>0</v>
      </c>
      <c r="F23" s="270">
        <v>0</v>
      </c>
      <c r="G23" s="270">
        <v>0</v>
      </c>
    </row>
    <row r="24" spans="1:7" ht="18.75">
      <c r="A24" s="270" t="s">
        <v>55</v>
      </c>
      <c r="B24" s="235">
        <f t="shared" si="0"/>
        <v>74891.655970000007</v>
      </c>
      <c r="C24" s="235">
        <v>73393.822849999997</v>
      </c>
      <c r="D24" s="235">
        <f>1497.83311+0.00001</f>
        <v>1497.83312</v>
      </c>
      <c r="E24" s="235">
        <f t="shared" si="1"/>
        <v>11504.163269999999</v>
      </c>
      <c r="F24" s="235">
        <v>11274.08</v>
      </c>
      <c r="G24" s="235">
        <v>230.08327</v>
      </c>
    </row>
    <row r="25" spans="1:7" ht="24.75" customHeight="1">
      <c r="A25" s="228" t="s">
        <v>4</v>
      </c>
      <c r="B25" s="235">
        <f>SUM(B17:B24)</f>
        <v>139819.48981</v>
      </c>
      <c r="C25" s="235">
        <f t="shared" ref="C25:E25" si="2">SUM(C17:C24)</f>
        <v>137023.1</v>
      </c>
      <c r="D25" s="235">
        <f t="shared" si="2"/>
        <v>2796.3898100000001</v>
      </c>
      <c r="E25" s="235">
        <f t="shared" si="2"/>
        <v>11504.163269999999</v>
      </c>
      <c r="F25" s="235">
        <f>SUM(F17:F24)</f>
        <v>11274.08</v>
      </c>
      <c r="G25" s="235">
        <f>SUM(G17:G24)</f>
        <v>230.08327</v>
      </c>
    </row>
  </sheetData>
  <customSheetViews>
    <customSheetView guid="{11E27D0E-EAA3-4BB5-8F76-4BBAB6497F9E}" fitToPage="1">
      <selection activeCell="F16" sqref="F16"/>
      <pageMargins left="0.70866141732283472" right="0.70866141732283472" top="0.74803149606299213" bottom="0.74803149606299213" header="0.31496062992125984" footer="0.31496062992125984"/>
      <pageSetup paperSize="9" scale="82" orientation="landscape" r:id="rId1"/>
    </customSheetView>
    <customSheetView guid="{8A956A1D-DA7C-41CC-A5EF-8716F2348DE0}" fitToPage="1">
      <selection activeCell="D20" sqref="D20"/>
      <pageMargins left="0.70866141732283472" right="0.70866141732283472" top="0.74803149606299213" bottom="0.74803149606299213" header="0.31496062992125984" footer="0.31496062992125984"/>
      <pageSetup paperSize="9" scale="82" orientation="landscape" r:id="rId2"/>
    </customSheetView>
    <customSheetView guid="{E7448637-9F0C-4632-88F1-91BA32E2C8B2}" fitToPage="1">
      <selection activeCell="F16" sqref="F16"/>
      <pageMargins left="0.70866141732283472" right="0.70866141732283472" top="0.74803149606299213" bottom="0.74803149606299213" header="0.31496062992125984" footer="0.31496062992125984"/>
      <pageSetup paperSize="9" scale="82" orientation="landscape" r:id="rId3"/>
    </customSheetView>
    <customSheetView guid="{641C36C7-4804-495E-88A7-4D822050C964}" fitToPage="1">
      <selection activeCell="K20" sqref="K20"/>
      <pageMargins left="0.70866141732283472" right="0.70866141732283472" top="0.74803149606299213" bottom="0.74803149606299213" header="0.31496062992125984" footer="0.31496062992125984"/>
      <pageSetup paperSize="9" scale="82" orientation="landscape" r:id="rId4"/>
    </customSheetView>
  </customSheetViews>
  <mergeCells count="13">
    <mergeCell ref="D13:D14"/>
    <mergeCell ref="E13:E14"/>
    <mergeCell ref="F13:G13"/>
    <mergeCell ref="E3:G3"/>
    <mergeCell ref="A6:G6"/>
    <mergeCell ref="A8:G8"/>
    <mergeCell ref="A11:A14"/>
    <mergeCell ref="B11:D11"/>
    <mergeCell ref="E11:G11"/>
    <mergeCell ref="B12:B14"/>
    <mergeCell ref="C12:D12"/>
    <mergeCell ref="E12:G12"/>
    <mergeCell ref="C13:C14"/>
  </mergeCells>
  <pageMargins left="0.98425196850393704" right="0.78740157480314965" top="0.78740157480314965" bottom="0.78740157480314965" header="0.31496062992125984" footer="0.31496062992125984"/>
  <pageSetup paperSize="9" scale="75" orientation="landscape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selection activeCell="G12" sqref="G12"/>
    </sheetView>
  </sheetViews>
  <sheetFormatPr defaultRowHeight="18.75"/>
  <cols>
    <col min="1" max="1" width="27" style="77" customWidth="1"/>
    <col min="2" max="2" width="16.85546875" style="77" customWidth="1"/>
    <col min="3" max="3" width="17.28515625" style="77" customWidth="1"/>
    <col min="4" max="4" width="20.85546875" style="77" customWidth="1"/>
    <col min="5" max="5" width="9.28515625" style="77" bestFit="1" customWidth="1"/>
    <col min="6" max="6" width="9.140625" style="77"/>
    <col min="7" max="8" width="38.140625" style="77" customWidth="1"/>
    <col min="9" max="12" width="9.140625" style="77"/>
    <col min="13" max="13" width="30.7109375" style="77" customWidth="1"/>
    <col min="14" max="15" width="22.5703125" style="77" customWidth="1"/>
    <col min="16" max="256" width="9.140625" style="77"/>
    <col min="257" max="257" width="27" style="77" customWidth="1"/>
    <col min="258" max="258" width="16.85546875" style="77" customWidth="1"/>
    <col min="259" max="259" width="17.28515625" style="77" customWidth="1"/>
    <col min="260" max="260" width="20.85546875" style="77" customWidth="1"/>
    <col min="261" max="261" width="9.28515625" style="77" bestFit="1" customWidth="1"/>
    <col min="262" max="262" width="9.140625" style="77"/>
    <col min="263" max="264" width="38.140625" style="77" customWidth="1"/>
    <col min="265" max="268" width="9.140625" style="77"/>
    <col min="269" max="269" width="30.7109375" style="77" customWidth="1"/>
    <col min="270" max="271" width="22.5703125" style="77" customWidth="1"/>
    <col min="272" max="512" width="9.140625" style="77"/>
    <col min="513" max="513" width="27" style="77" customWidth="1"/>
    <col min="514" max="514" width="16.85546875" style="77" customWidth="1"/>
    <col min="515" max="515" width="17.28515625" style="77" customWidth="1"/>
    <col min="516" max="516" width="20.85546875" style="77" customWidth="1"/>
    <col min="517" max="517" width="9.28515625" style="77" bestFit="1" customWidth="1"/>
    <col min="518" max="518" width="9.140625" style="77"/>
    <col min="519" max="520" width="38.140625" style="77" customWidth="1"/>
    <col min="521" max="524" width="9.140625" style="77"/>
    <col min="525" max="525" width="30.7109375" style="77" customWidth="1"/>
    <col min="526" max="527" width="22.5703125" style="77" customWidth="1"/>
    <col min="528" max="768" width="9.140625" style="77"/>
    <col min="769" max="769" width="27" style="77" customWidth="1"/>
    <col min="770" max="770" width="16.85546875" style="77" customWidth="1"/>
    <col min="771" max="771" width="17.28515625" style="77" customWidth="1"/>
    <col min="772" max="772" width="20.85546875" style="77" customWidth="1"/>
    <col min="773" max="773" width="9.28515625" style="77" bestFit="1" customWidth="1"/>
    <col min="774" max="774" width="9.140625" style="77"/>
    <col min="775" max="776" width="38.140625" style="77" customWidth="1"/>
    <col min="777" max="780" width="9.140625" style="77"/>
    <col min="781" max="781" width="30.7109375" style="77" customWidth="1"/>
    <col min="782" max="783" width="22.5703125" style="77" customWidth="1"/>
    <col min="784" max="1024" width="9.140625" style="77"/>
    <col min="1025" max="1025" width="27" style="77" customWidth="1"/>
    <col min="1026" max="1026" width="16.85546875" style="77" customWidth="1"/>
    <col min="1027" max="1027" width="17.28515625" style="77" customWidth="1"/>
    <col min="1028" max="1028" width="20.85546875" style="77" customWidth="1"/>
    <col min="1029" max="1029" width="9.28515625" style="77" bestFit="1" customWidth="1"/>
    <col min="1030" max="1030" width="9.140625" style="77"/>
    <col min="1031" max="1032" width="38.140625" style="77" customWidth="1"/>
    <col min="1033" max="1036" width="9.140625" style="77"/>
    <col min="1037" max="1037" width="30.7109375" style="77" customWidth="1"/>
    <col min="1038" max="1039" width="22.5703125" style="77" customWidth="1"/>
    <col min="1040" max="1280" width="9.140625" style="77"/>
    <col min="1281" max="1281" width="27" style="77" customWidth="1"/>
    <col min="1282" max="1282" width="16.85546875" style="77" customWidth="1"/>
    <col min="1283" max="1283" width="17.28515625" style="77" customWidth="1"/>
    <col min="1284" max="1284" width="20.85546875" style="77" customWidth="1"/>
    <col min="1285" max="1285" width="9.28515625" style="77" bestFit="1" customWidth="1"/>
    <col min="1286" max="1286" width="9.140625" style="77"/>
    <col min="1287" max="1288" width="38.140625" style="77" customWidth="1"/>
    <col min="1289" max="1292" width="9.140625" style="77"/>
    <col min="1293" max="1293" width="30.7109375" style="77" customWidth="1"/>
    <col min="1294" max="1295" width="22.5703125" style="77" customWidth="1"/>
    <col min="1296" max="1536" width="9.140625" style="77"/>
    <col min="1537" max="1537" width="27" style="77" customWidth="1"/>
    <col min="1538" max="1538" width="16.85546875" style="77" customWidth="1"/>
    <col min="1539" max="1539" width="17.28515625" style="77" customWidth="1"/>
    <col min="1540" max="1540" width="20.85546875" style="77" customWidth="1"/>
    <col min="1541" max="1541" width="9.28515625" style="77" bestFit="1" customWidth="1"/>
    <col min="1542" max="1542" width="9.140625" style="77"/>
    <col min="1543" max="1544" width="38.140625" style="77" customWidth="1"/>
    <col min="1545" max="1548" width="9.140625" style="77"/>
    <col min="1549" max="1549" width="30.7109375" style="77" customWidth="1"/>
    <col min="1550" max="1551" width="22.5703125" style="77" customWidth="1"/>
    <col min="1552" max="1792" width="9.140625" style="77"/>
    <col min="1793" max="1793" width="27" style="77" customWidth="1"/>
    <col min="1794" max="1794" width="16.85546875" style="77" customWidth="1"/>
    <col min="1795" max="1795" width="17.28515625" style="77" customWidth="1"/>
    <col min="1796" max="1796" width="20.85546875" style="77" customWidth="1"/>
    <col min="1797" max="1797" width="9.28515625" style="77" bestFit="1" customWidth="1"/>
    <col min="1798" max="1798" width="9.140625" style="77"/>
    <col min="1799" max="1800" width="38.140625" style="77" customWidth="1"/>
    <col min="1801" max="1804" width="9.140625" style="77"/>
    <col min="1805" max="1805" width="30.7109375" style="77" customWidth="1"/>
    <col min="1806" max="1807" width="22.5703125" style="77" customWidth="1"/>
    <col min="1808" max="2048" width="9.140625" style="77"/>
    <col min="2049" max="2049" width="27" style="77" customWidth="1"/>
    <col min="2050" max="2050" width="16.85546875" style="77" customWidth="1"/>
    <col min="2051" max="2051" width="17.28515625" style="77" customWidth="1"/>
    <col min="2052" max="2052" width="20.85546875" style="77" customWidth="1"/>
    <col min="2053" max="2053" width="9.28515625" style="77" bestFit="1" customWidth="1"/>
    <col min="2054" max="2054" width="9.140625" style="77"/>
    <col min="2055" max="2056" width="38.140625" style="77" customWidth="1"/>
    <col min="2057" max="2060" width="9.140625" style="77"/>
    <col min="2061" max="2061" width="30.7109375" style="77" customWidth="1"/>
    <col min="2062" max="2063" width="22.5703125" style="77" customWidth="1"/>
    <col min="2064" max="2304" width="9.140625" style="77"/>
    <col min="2305" max="2305" width="27" style="77" customWidth="1"/>
    <col min="2306" max="2306" width="16.85546875" style="77" customWidth="1"/>
    <col min="2307" max="2307" width="17.28515625" style="77" customWidth="1"/>
    <col min="2308" max="2308" width="20.85546875" style="77" customWidth="1"/>
    <col min="2309" max="2309" width="9.28515625" style="77" bestFit="1" customWidth="1"/>
    <col min="2310" max="2310" width="9.140625" style="77"/>
    <col min="2311" max="2312" width="38.140625" style="77" customWidth="1"/>
    <col min="2313" max="2316" width="9.140625" style="77"/>
    <col min="2317" max="2317" width="30.7109375" style="77" customWidth="1"/>
    <col min="2318" max="2319" width="22.5703125" style="77" customWidth="1"/>
    <col min="2320" max="2560" width="9.140625" style="77"/>
    <col min="2561" max="2561" width="27" style="77" customWidth="1"/>
    <col min="2562" max="2562" width="16.85546875" style="77" customWidth="1"/>
    <col min="2563" max="2563" width="17.28515625" style="77" customWidth="1"/>
    <col min="2564" max="2564" width="20.85546875" style="77" customWidth="1"/>
    <col min="2565" max="2565" width="9.28515625" style="77" bestFit="1" customWidth="1"/>
    <col min="2566" max="2566" width="9.140625" style="77"/>
    <col min="2567" max="2568" width="38.140625" style="77" customWidth="1"/>
    <col min="2569" max="2572" width="9.140625" style="77"/>
    <col min="2573" max="2573" width="30.7109375" style="77" customWidth="1"/>
    <col min="2574" max="2575" width="22.5703125" style="77" customWidth="1"/>
    <col min="2576" max="2816" width="9.140625" style="77"/>
    <col min="2817" max="2817" width="27" style="77" customWidth="1"/>
    <col min="2818" max="2818" width="16.85546875" style="77" customWidth="1"/>
    <col min="2819" max="2819" width="17.28515625" style="77" customWidth="1"/>
    <col min="2820" max="2820" width="20.85546875" style="77" customWidth="1"/>
    <col min="2821" max="2821" width="9.28515625" style="77" bestFit="1" customWidth="1"/>
    <col min="2822" max="2822" width="9.140625" style="77"/>
    <col min="2823" max="2824" width="38.140625" style="77" customWidth="1"/>
    <col min="2825" max="2828" width="9.140625" style="77"/>
    <col min="2829" max="2829" width="30.7109375" style="77" customWidth="1"/>
    <col min="2830" max="2831" width="22.5703125" style="77" customWidth="1"/>
    <col min="2832" max="3072" width="9.140625" style="77"/>
    <col min="3073" max="3073" width="27" style="77" customWidth="1"/>
    <col min="3074" max="3074" width="16.85546875" style="77" customWidth="1"/>
    <col min="3075" max="3075" width="17.28515625" style="77" customWidth="1"/>
    <col min="3076" max="3076" width="20.85546875" style="77" customWidth="1"/>
    <col min="3077" max="3077" width="9.28515625" style="77" bestFit="1" customWidth="1"/>
    <col min="3078" max="3078" width="9.140625" style="77"/>
    <col min="3079" max="3080" width="38.140625" style="77" customWidth="1"/>
    <col min="3081" max="3084" width="9.140625" style="77"/>
    <col min="3085" max="3085" width="30.7109375" style="77" customWidth="1"/>
    <col min="3086" max="3087" width="22.5703125" style="77" customWidth="1"/>
    <col min="3088" max="3328" width="9.140625" style="77"/>
    <col min="3329" max="3329" width="27" style="77" customWidth="1"/>
    <col min="3330" max="3330" width="16.85546875" style="77" customWidth="1"/>
    <col min="3331" max="3331" width="17.28515625" style="77" customWidth="1"/>
    <col min="3332" max="3332" width="20.85546875" style="77" customWidth="1"/>
    <col min="3333" max="3333" width="9.28515625" style="77" bestFit="1" customWidth="1"/>
    <col min="3334" max="3334" width="9.140625" style="77"/>
    <col min="3335" max="3336" width="38.140625" style="77" customWidth="1"/>
    <col min="3337" max="3340" width="9.140625" style="77"/>
    <col min="3341" max="3341" width="30.7109375" style="77" customWidth="1"/>
    <col min="3342" max="3343" width="22.5703125" style="77" customWidth="1"/>
    <col min="3344" max="3584" width="9.140625" style="77"/>
    <col min="3585" max="3585" width="27" style="77" customWidth="1"/>
    <col min="3586" max="3586" width="16.85546875" style="77" customWidth="1"/>
    <col min="3587" max="3587" width="17.28515625" style="77" customWidth="1"/>
    <col min="3588" max="3588" width="20.85546875" style="77" customWidth="1"/>
    <col min="3589" max="3589" width="9.28515625" style="77" bestFit="1" customWidth="1"/>
    <col min="3590" max="3590" width="9.140625" style="77"/>
    <col min="3591" max="3592" width="38.140625" style="77" customWidth="1"/>
    <col min="3593" max="3596" width="9.140625" style="77"/>
    <col min="3597" max="3597" width="30.7109375" style="77" customWidth="1"/>
    <col min="3598" max="3599" width="22.5703125" style="77" customWidth="1"/>
    <col min="3600" max="3840" width="9.140625" style="77"/>
    <col min="3841" max="3841" width="27" style="77" customWidth="1"/>
    <col min="3842" max="3842" width="16.85546875" style="77" customWidth="1"/>
    <col min="3843" max="3843" width="17.28515625" style="77" customWidth="1"/>
    <col min="3844" max="3844" width="20.85546875" style="77" customWidth="1"/>
    <col min="3845" max="3845" width="9.28515625" style="77" bestFit="1" customWidth="1"/>
    <col min="3846" max="3846" width="9.140625" style="77"/>
    <col min="3847" max="3848" width="38.140625" style="77" customWidth="1"/>
    <col min="3849" max="3852" width="9.140625" style="77"/>
    <col min="3853" max="3853" width="30.7109375" style="77" customWidth="1"/>
    <col min="3854" max="3855" width="22.5703125" style="77" customWidth="1"/>
    <col min="3856" max="4096" width="9.140625" style="77"/>
    <col min="4097" max="4097" width="27" style="77" customWidth="1"/>
    <col min="4098" max="4098" width="16.85546875" style="77" customWidth="1"/>
    <col min="4099" max="4099" width="17.28515625" style="77" customWidth="1"/>
    <col min="4100" max="4100" width="20.85546875" style="77" customWidth="1"/>
    <col min="4101" max="4101" width="9.28515625" style="77" bestFit="1" customWidth="1"/>
    <col min="4102" max="4102" width="9.140625" style="77"/>
    <col min="4103" max="4104" width="38.140625" style="77" customWidth="1"/>
    <col min="4105" max="4108" width="9.140625" style="77"/>
    <col min="4109" max="4109" width="30.7109375" style="77" customWidth="1"/>
    <col min="4110" max="4111" width="22.5703125" style="77" customWidth="1"/>
    <col min="4112" max="4352" width="9.140625" style="77"/>
    <col min="4353" max="4353" width="27" style="77" customWidth="1"/>
    <col min="4354" max="4354" width="16.85546875" style="77" customWidth="1"/>
    <col min="4355" max="4355" width="17.28515625" style="77" customWidth="1"/>
    <col min="4356" max="4356" width="20.85546875" style="77" customWidth="1"/>
    <col min="4357" max="4357" width="9.28515625" style="77" bestFit="1" customWidth="1"/>
    <col min="4358" max="4358" width="9.140625" style="77"/>
    <col min="4359" max="4360" width="38.140625" style="77" customWidth="1"/>
    <col min="4361" max="4364" width="9.140625" style="77"/>
    <col min="4365" max="4365" width="30.7109375" style="77" customWidth="1"/>
    <col min="4366" max="4367" width="22.5703125" style="77" customWidth="1"/>
    <col min="4368" max="4608" width="9.140625" style="77"/>
    <col min="4609" max="4609" width="27" style="77" customWidth="1"/>
    <col min="4610" max="4610" width="16.85546875" style="77" customWidth="1"/>
    <col min="4611" max="4611" width="17.28515625" style="77" customWidth="1"/>
    <col min="4612" max="4612" width="20.85546875" style="77" customWidth="1"/>
    <col min="4613" max="4613" width="9.28515625" style="77" bestFit="1" customWidth="1"/>
    <col min="4614" max="4614" width="9.140625" style="77"/>
    <col min="4615" max="4616" width="38.140625" style="77" customWidth="1"/>
    <col min="4617" max="4620" width="9.140625" style="77"/>
    <col min="4621" max="4621" width="30.7109375" style="77" customWidth="1"/>
    <col min="4622" max="4623" width="22.5703125" style="77" customWidth="1"/>
    <col min="4624" max="4864" width="9.140625" style="77"/>
    <col min="4865" max="4865" width="27" style="77" customWidth="1"/>
    <col min="4866" max="4866" width="16.85546875" style="77" customWidth="1"/>
    <col min="4867" max="4867" width="17.28515625" style="77" customWidth="1"/>
    <col min="4868" max="4868" width="20.85546875" style="77" customWidth="1"/>
    <col min="4869" max="4869" width="9.28515625" style="77" bestFit="1" customWidth="1"/>
    <col min="4870" max="4870" width="9.140625" style="77"/>
    <col min="4871" max="4872" width="38.140625" style="77" customWidth="1"/>
    <col min="4873" max="4876" width="9.140625" style="77"/>
    <col min="4877" max="4877" width="30.7109375" style="77" customWidth="1"/>
    <col min="4878" max="4879" width="22.5703125" style="77" customWidth="1"/>
    <col min="4880" max="5120" width="9.140625" style="77"/>
    <col min="5121" max="5121" width="27" style="77" customWidth="1"/>
    <col min="5122" max="5122" width="16.85546875" style="77" customWidth="1"/>
    <col min="5123" max="5123" width="17.28515625" style="77" customWidth="1"/>
    <col min="5124" max="5124" width="20.85546875" style="77" customWidth="1"/>
    <col min="5125" max="5125" width="9.28515625" style="77" bestFit="1" customWidth="1"/>
    <col min="5126" max="5126" width="9.140625" style="77"/>
    <col min="5127" max="5128" width="38.140625" style="77" customWidth="1"/>
    <col min="5129" max="5132" width="9.140625" style="77"/>
    <col min="5133" max="5133" width="30.7109375" style="77" customWidth="1"/>
    <col min="5134" max="5135" width="22.5703125" style="77" customWidth="1"/>
    <col min="5136" max="5376" width="9.140625" style="77"/>
    <col min="5377" max="5377" width="27" style="77" customWidth="1"/>
    <col min="5378" max="5378" width="16.85546875" style="77" customWidth="1"/>
    <col min="5379" max="5379" width="17.28515625" style="77" customWidth="1"/>
    <col min="5380" max="5380" width="20.85546875" style="77" customWidth="1"/>
    <col min="5381" max="5381" width="9.28515625" style="77" bestFit="1" customWidth="1"/>
    <col min="5382" max="5382" width="9.140625" style="77"/>
    <col min="5383" max="5384" width="38.140625" style="77" customWidth="1"/>
    <col min="5385" max="5388" width="9.140625" style="77"/>
    <col min="5389" max="5389" width="30.7109375" style="77" customWidth="1"/>
    <col min="5390" max="5391" width="22.5703125" style="77" customWidth="1"/>
    <col min="5392" max="5632" width="9.140625" style="77"/>
    <col min="5633" max="5633" width="27" style="77" customWidth="1"/>
    <col min="5634" max="5634" width="16.85546875" style="77" customWidth="1"/>
    <col min="5635" max="5635" width="17.28515625" style="77" customWidth="1"/>
    <col min="5636" max="5636" width="20.85546875" style="77" customWidth="1"/>
    <col min="5637" max="5637" width="9.28515625" style="77" bestFit="1" customWidth="1"/>
    <col min="5638" max="5638" width="9.140625" style="77"/>
    <col min="5639" max="5640" width="38.140625" style="77" customWidth="1"/>
    <col min="5641" max="5644" width="9.140625" style="77"/>
    <col min="5645" max="5645" width="30.7109375" style="77" customWidth="1"/>
    <col min="5646" max="5647" width="22.5703125" style="77" customWidth="1"/>
    <col min="5648" max="5888" width="9.140625" style="77"/>
    <col min="5889" max="5889" width="27" style="77" customWidth="1"/>
    <col min="5890" max="5890" width="16.85546875" style="77" customWidth="1"/>
    <col min="5891" max="5891" width="17.28515625" style="77" customWidth="1"/>
    <col min="5892" max="5892" width="20.85546875" style="77" customWidth="1"/>
    <col min="5893" max="5893" width="9.28515625" style="77" bestFit="1" customWidth="1"/>
    <col min="5894" max="5894" width="9.140625" style="77"/>
    <col min="5895" max="5896" width="38.140625" style="77" customWidth="1"/>
    <col min="5897" max="5900" width="9.140625" style="77"/>
    <col min="5901" max="5901" width="30.7109375" style="77" customWidth="1"/>
    <col min="5902" max="5903" width="22.5703125" style="77" customWidth="1"/>
    <col min="5904" max="6144" width="9.140625" style="77"/>
    <col min="6145" max="6145" width="27" style="77" customWidth="1"/>
    <col min="6146" max="6146" width="16.85546875" style="77" customWidth="1"/>
    <col min="6147" max="6147" width="17.28515625" style="77" customWidth="1"/>
    <col min="6148" max="6148" width="20.85546875" style="77" customWidth="1"/>
    <col min="6149" max="6149" width="9.28515625" style="77" bestFit="1" customWidth="1"/>
    <col min="6150" max="6150" width="9.140625" style="77"/>
    <col min="6151" max="6152" width="38.140625" style="77" customWidth="1"/>
    <col min="6153" max="6156" width="9.140625" style="77"/>
    <col min="6157" max="6157" width="30.7109375" style="77" customWidth="1"/>
    <col min="6158" max="6159" width="22.5703125" style="77" customWidth="1"/>
    <col min="6160" max="6400" width="9.140625" style="77"/>
    <col min="6401" max="6401" width="27" style="77" customWidth="1"/>
    <col min="6402" max="6402" width="16.85546875" style="77" customWidth="1"/>
    <col min="6403" max="6403" width="17.28515625" style="77" customWidth="1"/>
    <col min="6404" max="6404" width="20.85546875" style="77" customWidth="1"/>
    <col min="6405" max="6405" width="9.28515625" style="77" bestFit="1" customWidth="1"/>
    <col min="6406" max="6406" width="9.140625" style="77"/>
    <col min="6407" max="6408" width="38.140625" style="77" customWidth="1"/>
    <col min="6409" max="6412" width="9.140625" style="77"/>
    <col min="6413" max="6413" width="30.7109375" style="77" customWidth="1"/>
    <col min="6414" max="6415" width="22.5703125" style="77" customWidth="1"/>
    <col min="6416" max="6656" width="9.140625" style="77"/>
    <col min="6657" max="6657" width="27" style="77" customWidth="1"/>
    <col min="6658" max="6658" width="16.85546875" style="77" customWidth="1"/>
    <col min="6659" max="6659" width="17.28515625" style="77" customWidth="1"/>
    <col min="6660" max="6660" width="20.85546875" style="77" customWidth="1"/>
    <col min="6661" max="6661" width="9.28515625" style="77" bestFit="1" customWidth="1"/>
    <col min="6662" max="6662" width="9.140625" style="77"/>
    <col min="6663" max="6664" width="38.140625" style="77" customWidth="1"/>
    <col min="6665" max="6668" width="9.140625" style="77"/>
    <col min="6669" max="6669" width="30.7109375" style="77" customWidth="1"/>
    <col min="6670" max="6671" width="22.5703125" style="77" customWidth="1"/>
    <col min="6672" max="6912" width="9.140625" style="77"/>
    <col min="6913" max="6913" width="27" style="77" customWidth="1"/>
    <col min="6914" max="6914" width="16.85546875" style="77" customWidth="1"/>
    <col min="6915" max="6915" width="17.28515625" style="77" customWidth="1"/>
    <col min="6916" max="6916" width="20.85546875" style="77" customWidth="1"/>
    <col min="6917" max="6917" width="9.28515625" style="77" bestFit="1" customWidth="1"/>
    <col min="6918" max="6918" width="9.140625" style="77"/>
    <col min="6919" max="6920" width="38.140625" style="77" customWidth="1"/>
    <col min="6921" max="6924" width="9.140625" style="77"/>
    <col min="6925" max="6925" width="30.7109375" style="77" customWidth="1"/>
    <col min="6926" max="6927" width="22.5703125" style="77" customWidth="1"/>
    <col min="6928" max="7168" width="9.140625" style="77"/>
    <col min="7169" max="7169" width="27" style="77" customWidth="1"/>
    <col min="7170" max="7170" width="16.85546875" style="77" customWidth="1"/>
    <col min="7171" max="7171" width="17.28515625" style="77" customWidth="1"/>
    <col min="7172" max="7172" width="20.85546875" style="77" customWidth="1"/>
    <col min="7173" max="7173" width="9.28515625" style="77" bestFit="1" customWidth="1"/>
    <col min="7174" max="7174" width="9.140625" style="77"/>
    <col min="7175" max="7176" width="38.140625" style="77" customWidth="1"/>
    <col min="7177" max="7180" width="9.140625" style="77"/>
    <col min="7181" max="7181" width="30.7109375" style="77" customWidth="1"/>
    <col min="7182" max="7183" width="22.5703125" style="77" customWidth="1"/>
    <col min="7184" max="7424" width="9.140625" style="77"/>
    <col min="7425" max="7425" width="27" style="77" customWidth="1"/>
    <col min="7426" max="7426" width="16.85546875" style="77" customWidth="1"/>
    <col min="7427" max="7427" width="17.28515625" style="77" customWidth="1"/>
    <col min="7428" max="7428" width="20.85546875" style="77" customWidth="1"/>
    <col min="7429" max="7429" width="9.28515625" style="77" bestFit="1" customWidth="1"/>
    <col min="7430" max="7430" width="9.140625" style="77"/>
    <col min="7431" max="7432" width="38.140625" style="77" customWidth="1"/>
    <col min="7433" max="7436" width="9.140625" style="77"/>
    <col min="7437" max="7437" width="30.7109375" style="77" customWidth="1"/>
    <col min="7438" max="7439" width="22.5703125" style="77" customWidth="1"/>
    <col min="7440" max="7680" width="9.140625" style="77"/>
    <col min="7681" max="7681" width="27" style="77" customWidth="1"/>
    <col min="7682" max="7682" width="16.85546875" style="77" customWidth="1"/>
    <col min="7683" max="7683" width="17.28515625" style="77" customWidth="1"/>
    <col min="7684" max="7684" width="20.85546875" style="77" customWidth="1"/>
    <col min="7685" max="7685" width="9.28515625" style="77" bestFit="1" customWidth="1"/>
    <col min="7686" max="7686" width="9.140625" style="77"/>
    <col min="7687" max="7688" width="38.140625" style="77" customWidth="1"/>
    <col min="7689" max="7692" width="9.140625" style="77"/>
    <col min="7693" max="7693" width="30.7109375" style="77" customWidth="1"/>
    <col min="7694" max="7695" width="22.5703125" style="77" customWidth="1"/>
    <col min="7696" max="7936" width="9.140625" style="77"/>
    <col min="7937" max="7937" width="27" style="77" customWidth="1"/>
    <col min="7938" max="7938" width="16.85546875" style="77" customWidth="1"/>
    <col min="7939" max="7939" width="17.28515625" style="77" customWidth="1"/>
    <col min="7940" max="7940" width="20.85546875" style="77" customWidth="1"/>
    <col min="7941" max="7941" width="9.28515625" style="77" bestFit="1" customWidth="1"/>
    <col min="7942" max="7942" width="9.140625" style="77"/>
    <col min="7943" max="7944" width="38.140625" style="77" customWidth="1"/>
    <col min="7945" max="7948" width="9.140625" style="77"/>
    <col min="7949" max="7949" width="30.7109375" style="77" customWidth="1"/>
    <col min="7950" max="7951" width="22.5703125" style="77" customWidth="1"/>
    <col min="7952" max="8192" width="9.140625" style="77"/>
    <col min="8193" max="8193" width="27" style="77" customWidth="1"/>
    <col min="8194" max="8194" width="16.85546875" style="77" customWidth="1"/>
    <col min="8195" max="8195" width="17.28515625" style="77" customWidth="1"/>
    <col min="8196" max="8196" width="20.85546875" style="77" customWidth="1"/>
    <col min="8197" max="8197" width="9.28515625" style="77" bestFit="1" customWidth="1"/>
    <col min="8198" max="8198" width="9.140625" style="77"/>
    <col min="8199" max="8200" width="38.140625" style="77" customWidth="1"/>
    <col min="8201" max="8204" width="9.140625" style="77"/>
    <col min="8205" max="8205" width="30.7109375" style="77" customWidth="1"/>
    <col min="8206" max="8207" width="22.5703125" style="77" customWidth="1"/>
    <col min="8208" max="8448" width="9.140625" style="77"/>
    <col min="8449" max="8449" width="27" style="77" customWidth="1"/>
    <col min="8450" max="8450" width="16.85546875" style="77" customWidth="1"/>
    <col min="8451" max="8451" width="17.28515625" style="77" customWidth="1"/>
    <col min="8452" max="8452" width="20.85546875" style="77" customWidth="1"/>
    <col min="8453" max="8453" width="9.28515625" style="77" bestFit="1" customWidth="1"/>
    <col min="8454" max="8454" width="9.140625" style="77"/>
    <col min="8455" max="8456" width="38.140625" style="77" customWidth="1"/>
    <col min="8457" max="8460" width="9.140625" style="77"/>
    <col min="8461" max="8461" width="30.7109375" style="77" customWidth="1"/>
    <col min="8462" max="8463" width="22.5703125" style="77" customWidth="1"/>
    <col min="8464" max="8704" width="9.140625" style="77"/>
    <col min="8705" max="8705" width="27" style="77" customWidth="1"/>
    <col min="8706" max="8706" width="16.85546875" style="77" customWidth="1"/>
    <col min="8707" max="8707" width="17.28515625" style="77" customWidth="1"/>
    <col min="8708" max="8708" width="20.85546875" style="77" customWidth="1"/>
    <col min="8709" max="8709" width="9.28515625" style="77" bestFit="1" customWidth="1"/>
    <col min="8710" max="8710" width="9.140625" style="77"/>
    <col min="8711" max="8712" width="38.140625" style="77" customWidth="1"/>
    <col min="8713" max="8716" width="9.140625" style="77"/>
    <col min="8717" max="8717" width="30.7109375" style="77" customWidth="1"/>
    <col min="8718" max="8719" width="22.5703125" style="77" customWidth="1"/>
    <col min="8720" max="8960" width="9.140625" style="77"/>
    <col min="8961" max="8961" width="27" style="77" customWidth="1"/>
    <col min="8962" max="8962" width="16.85546875" style="77" customWidth="1"/>
    <col min="8963" max="8963" width="17.28515625" style="77" customWidth="1"/>
    <col min="8964" max="8964" width="20.85546875" style="77" customWidth="1"/>
    <col min="8965" max="8965" width="9.28515625" style="77" bestFit="1" customWidth="1"/>
    <col min="8966" max="8966" width="9.140625" style="77"/>
    <col min="8967" max="8968" width="38.140625" style="77" customWidth="1"/>
    <col min="8969" max="8972" width="9.140625" style="77"/>
    <col min="8973" max="8973" width="30.7109375" style="77" customWidth="1"/>
    <col min="8974" max="8975" width="22.5703125" style="77" customWidth="1"/>
    <col min="8976" max="9216" width="9.140625" style="77"/>
    <col min="9217" max="9217" width="27" style="77" customWidth="1"/>
    <col min="9218" max="9218" width="16.85546875" style="77" customWidth="1"/>
    <col min="9219" max="9219" width="17.28515625" style="77" customWidth="1"/>
    <col min="9220" max="9220" width="20.85546875" style="77" customWidth="1"/>
    <col min="9221" max="9221" width="9.28515625" style="77" bestFit="1" customWidth="1"/>
    <col min="9222" max="9222" width="9.140625" style="77"/>
    <col min="9223" max="9224" width="38.140625" style="77" customWidth="1"/>
    <col min="9225" max="9228" width="9.140625" style="77"/>
    <col min="9229" max="9229" width="30.7109375" style="77" customWidth="1"/>
    <col min="9230" max="9231" width="22.5703125" style="77" customWidth="1"/>
    <col min="9232" max="9472" width="9.140625" style="77"/>
    <col min="9473" max="9473" width="27" style="77" customWidth="1"/>
    <col min="9474" max="9474" width="16.85546875" style="77" customWidth="1"/>
    <col min="9475" max="9475" width="17.28515625" style="77" customWidth="1"/>
    <col min="9476" max="9476" width="20.85546875" style="77" customWidth="1"/>
    <col min="9477" max="9477" width="9.28515625" style="77" bestFit="1" customWidth="1"/>
    <col min="9478" max="9478" width="9.140625" style="77"/>
    <col min="9479" max="9480" width="38.140625" style="77" customWidth="1"/>
    <col min="9481" max="9484" width="9.140625" style="77"/>
    <col min="9485" max="9485" width="30.7109375" style="77" customWidth="1"/>
    <col min="9486" max="9487" width="22.5703125" style="77" customWidth="1"/>
    <col min="9488" max="9728" width="9.140625" style="77"/>
    <col min="9729" max="9729" width="27" style="77" customWidth="1"/>
    <col min="9730" max="9730" width="16.85546875" style="77" customWidth="1"/>
    <col min="9731" max="9731" width="17.28515625" style="77" customWidth="1"/>
    <col min="9732" max="9732" width="20.85546875" style="77" customWidth="1"/>
    <col min="9733" max="9733" width="9.28515625" style="77" bestFit="1" customWidth="1"/>
    <col min="9734" max="9734" width="9.140625" style="77"/>
    <col min="9735" max="9736" width="38.140625" style="77" customWidth="1"/>
    <col min="9737" max="9740" width="9.140625" style="77"/>
    <col min="9741" max="9741" width="30.7109375" style="77" customWidth="1"/>
    <col min="9742" max="9743" width="22.5703125" style="77" customWidth="1"/>
    <col min="9744" max="9984" width="9.140625" style="77"/>
    <col min="9985" max="9985" width="27" style="77" customWidth="1"/>
    <col min="9986" max="9986" width="16.85546875" style="77" customWidth="1"/>
    <col min="9987" max="9987" width="17.28515625" style="77" customWidth="1"/>
    <col min="9988" max="9988" width="20.85546875" style="77" customWidth="1"/>
    <col min="9989" max="9989" width="9.28515625" style="77" bestFit="1" customWidth="1"/>
    <col min="9990" max="9990" width="9.140625" style="77"/>
    <col min="9991" max="9992" width="38.140625" style="77" customWidth="1"/>
    <col min="9993" max="9996" width="9.140625" style="77"/>
    <col min="9997" max="9997" width="30.7109375" style="77" customWidth="1"/>
    <col min="9998" max="9999" width="22.5703125" style="77" customWidth="1"/>
    <col min="10000" max="10240" width="9.140625" style="77"/>
    <col min="10241" max="10241" width="27" style="77" customWidth="1"/>
    <col min="10242" max="10242" width="16.85546875" style="77" customWidth="1"/>
    <col min="10243" max="10243" width="17.28515625" style="77" customWidth="1"/>
    <col min="10244" max="10244" width="20.85546875" style="77" customWidth="1"/>
    <col min="10245" max="10245" width="9.28515625" style="77" bestFit="1" customWidth="1"/>
    <col min="10246" max="10246" width="9.140625" style="77"/>
    <col min="10247" max="10248" width="38.140625" style="77" customWidth="1"/>
    <col min="10249" max="10252" width="9.140625" style="77"/>
    <col min="10253" max="10253" width="30.7109375" style="77" customWidth="1"/>
    <col min="10254" max="10255" width="22.5703125" style="77" customWidth="1"/>
    <col min="10256" max="10496" width="9.140625" style="77"/>
    <col min="10497" max="10497" width="27" style="77" customWidth="1"/>
    <col min="10498" max="10498" width="16.85546875" style="77" customWidth="1"/>
    <col min="10499" max="10499" width="17.28515625" style="77" customWidth="1"/>
    <col min="10500" max="10500" width="20.85546875" style="77" customWidth="1"/>
    <col min="10501" max="10501" width="9.28515625" style="77" bestFit="1" customWidth="1"/>
    <col min="10502" max="10502" width="9.140625" style="77"/>
    <col min="10503" max="10504" width="38.140625" style="77" customWidth="1"/>
    <col min="10505" max="10508" width="9.140625" style="77"/>
    <col min="10509" max="10509" width="30.7109375" style="77" customWidth="1"/>
    <col min="10510" max="10511" width="22.5703125" style="77" customWidth="1"/>
    <col min="10512" max="10752" width="9.140625" style="77"/>
    <col min="10753" max="10753" width="27" style="77" customWidth="1"/>
    <col min="10754" max="10754" width="16.85546875" style="77" customWidth="1"/>
    <col min="10755" max="10755" width="17.28515625" style="77" customWidth="1"/>
    <col min="10756" max="10756" width="20.85546875" style="77" customWidth="1"/>
    <col min="10757" max="10757" width="9.28515625" style="77" bestFit="1" customWidth="1"/>
    <col min="10758" max="10758" width="9.140625" style="77"/>
    <col min="10759" max="10760" width="38.140625" style="77" customWidth="1"/>
    <col min="10761" max="10764" width="9.140625" style="77"/>
    <col min="10765" max="10765" width="30.7109375" style="77" customWidth="1"/>
    <col min="10766" max="10767" width="22.5703125" style="77" customWidth="1"/>
    <col min="10768" max="11008" width="9.140625" style="77"/>
    <col min="11009" max="11009" width="27" style="77" customWidth="1"/>
    <col min="11010" max="11010" width="16.85546875" style="77" customWidth="1"/>
    <col min="11011" max="11011" width="17.28515625" style="77" customWidth="1"/>
    <col min="11012" max="11012" width="20.85546875" style="77" customWidth="1"/>
    <col min="11013" max="11013" width="9.28515625" style="77" bestFit="1" customWidth="1"/>
    <col min="11014" max="11014" width="9.140625" style="77"/>
    <col min="11015" max="11016" width="38.140625" style="77" customWidth="1"/>
    <col min="11017" max="11020" width="9.140625" style="77"/>
    <col min="11021" max="11021" width="30.7109375" style="77" customWidth="1"/>
    <col min="11022" max="11023" width="22.5703125" style="77" customWidth="1"/>
    <col min="11024" max="11264" width="9.140625" style="77"/>
    <col min="11265" max="11265" width="27" style="77" customWidth="1"/>
    <col min="11266" max="11266" width="16.85546875" style="77" customWidth="1"/>
    <col min="11267" max="11267" width="17.28515625" style="77" customWidth="1"/>
    <col min="11268" max="11268" width="20.85546875" style="77" customWidth="1"/>
    <col min="11269" max="11269" width="9.28515625" style="77" bestFit="1" customWidth="1"/>
    <col min="11270" max="11270" width="9.140625" style="77"/>
    <col min="11271" max="11272" width="38.140625" style="77" customWidth="1"/>
    <col min="11273" max="11276" width="9.140625" style="77"/>
    <col min="11277" max="11277" width="30.7109375" style="77" customWidth="1"/>
    <col min="11278" max="11279" width="22.5703125" style="77" customWidth="1"/>
    <col min="11280" max="11520" width="9.140625" style="77"/>
    <col min="11521" max="11521" width="27" style="77" customWidth="1"/>
    <col min="11522" max="11522" width="16.85546875" style="77" customWidth="1"/>
    <col min="11523" max="11523" width="17.28515625" style="77" customWidth="1"/>
    <col min="11524" max="11524" width="20.85546875" style="77" customWidth="1"/>
    <col min="11525" max="11525" width="9.28515625" style="77" bestFit="1" customWidth="1"/>
    <col min="11526" max="11526" width="9.140625" style="77"/>
    <col min="11527" max="11528" width="38.140625" style="77" customWidth="1"/>
    <col min="11529" max="11532" width="9.140625" style="77"/>
    <col min="11533" max="11533" width="30.7109375" style="77" customWidth="1"/>
    <col min="11534" max="11535" width="22.5703125" style="77" customWidth="1"/>
    <col min="11536" max="11776" width="9.140625" style="77"/>
    <col min="11777" max="11777" width="27" style="77" customWidth="1"/>
    <col min="11778" max="11778" width="16.85546875" style="77" customWidth="1"/>
    <col min="11779" max="11779" width="17.28515625" style="77" customWidth="1"/>
    <col min="11780" max="11780" width="20.85546875" style="77" customWidth="1"/>
    <col min="11781" max="11781" width="9.28515625" style="77" bestFit="1" customWidth="1"/>
    <col min="11782" max="11782" width="9.140625" style="77"/>
    <col min="11783" max="11784" width="38.140625" style="77" customWidth="1"/>
    <col min="11785" max="11788" width="9.140625" style="77"/>
    <col min="11789" max="11789" width="30.7109375" style="77" customWidth="1"/>
    <col min="11790" max="11791" width="22.5703125" style="77" customWidth="1"/>
    <col min="11792" max="12032" width="9.140625" style="77"/>
    <col min="12033" max="12033" width="27" style="77" customWidth="1"/>
    <col min="12034" max="12034" width="16.85546875" style="77" customWidth="1"/>
    <col min="12035" max="12035" width="17.28515625" style="77" customWidth="1"/>
    <col min="12036" max="12036" width="20.85546875" style="77" customWidth="1"/>
    <col min="12037" max="12037" width="9.28515625" style="77" bestFit="1" customWidth="1"/>
    <col min="12038" max="12038" width="9.140625" style="77"/>
    <col min="12039" max="12040" width="38.140625" style="77" customWidth="1"/>
    <col min="12041" max="12044" width="9.140625" style="77"/>
    <col min="12045" max="12045" width="30.7109375" style="77" customWidth="1"/>
    <col min="12046" max="12047" width="22.5703125" style="77" customWidth="1"/>
    <col min="12048" max="12288" width="9.140625" style="77"/>
    <col min="12289" max="12289" width="27" style="77" customWidth="1"/>
    <col min="12290" max="12290" width="16.85546875" style="77" customWidth="1"/>
    <col min="12291" max="12291" width="17.28515625" style="77" customWidth="1"/>
    <col min="12292" max="12292" width="20.85546875" style="77" customWidth="1"/>
    <col min="12293" max="12293" width="9.28515625" style="77" bestFit="1" customWidth="1"/>
    <col min="12294" max="12294" width="9.140625" style="77"/>
    <col min="12295" max="12296" width="38.140625" style="77" customWidth="1"/>
    <col min="12297" max="12300" width="9.140625" style="77"/>
    <col min="12301" max="12301" width="30.7109375" style="77" customWidth="1"/>
    <col min="12302" max="12303" width="22.5703125" style="77" customWidth="1"/>
    <col min="12304" max="12544" width="9.140625" style="77"/>
    <col min="12545" max="12545" width="27" style="77" customWidth="1"/>
    <col min="12546" max="12546" width="16.85546875" style="77" customWidth="1"/>
    <col min="12547" max="12547" width="17.28515625" style="77" customWidth="1"/>
    <col min="12548" max="12548" width="20.85546875" style="77" customWidth="1"/>
    <col min="12549" max="12549" width="9.28515625" style="77" bestFit="1" customWidth="1"/>
    <col min="12550" max="12550" width="9.140625" style="77"/>
    <col min="12551" max="12552" width="38.140625" style="77" customWidth="1"/>
    <col min="12553" max="12556" width="9.140625" style="77"/>
    <col min="12557" max="12557" width="30.7109375" style="77" customWidth="1"/>
    <col min="12558" max="12559" width="22.5703125" style="77" customWidth="1"/>
    <col min="12560" max="12800" width="9.140625" style="77"/>
    <col min="12801" max="12801" width="27" style="77" customWidth="1"/>
    <col min="12802" max="12802" width="16.85546875" style="77" customWidth="1"/>
    <col min="12803" max="12803" width="17.28515625" style="77" customWidth="1"/>
    <col min="12804" max="12804" width="20.85546875" style="77" customWidth="1"/>
    <col min="12805" max="12805" width="9.28515625" style="77" bestFit="1" customWidth="1"/>
    <col min="12806" max="12806" width="9.140625" style="77"/>
    <col min="12807" max="12808" width="38.140625" style="77" customWidth="1"/>
    <col min="12809" max="12812" width="9.140625" style="77"/>
    <col min="12813" max="12813" width="30.7109375" style="77" customWidth="1"/>
    <col min="12814" max="12815" width="22.5703125" style="77" customWidth="1"/>
    <col min="12816" max="13056" width="9.140625" style="77"/>
    <col min="13057" max="13057" width="27" style="77" customWidth="1"/>
    <col min="13058" max="13058" width="16.85546875" style="77" customWidth="1"/>
    <col min="13059" max="13059" width="17.28515625" style="77" customWidth="1"/>
    <col min="13060" max="13060" width="20.85546875" style="77" customWidth="1"/>
    <col min="13061" max="13061" width="9.28515625" style="77" bestFit="1" customWidth="1"/>
    <col min="13062" max="13062" width="9.140625" style="77"/>
    <col min="13063" max="13064" width="38.140625" style="77" customWidth="1"/>
    <col min="13065" max="13068" width="9.140625" style="77"/>
    <col min="13069" max="13069" width="30.7109375" style="77" customWidth="1"/>
    <col min="13070" max="13071" width="22.5703125" style="77" customWidth="1"/>
    <col min="13072" max="13312" width="9.140625" style="77"/>
    <col min="13313" max="13313" width="27" style="77" customWidth="1"/>
    <col min="13314" max="13314" width="16.85546875" style="77" customWidth="1"/>
    <col min="13315" max="13315" width="17.28515625" style="77" customWidth="1"/>
    <col min="13316" max="13316" width="20.85546875" style="77" customWidth="1"/>
    <col min="13317" max="13317" width="9.28515625" style="77" bestFit="1" customWidth="1"/>
    <col min="13318" max="13318" width="9.140625" style="77"/>
    <col min="13319" max="13320" width="38.140625" style="77" customWidth="1"/>
    <col min="13321" max="13324" width="9.140625" style="77"/>
    <col min="13325" max="13325" width="30.7109375" style="77" customWidth="1"/>
    <col min="13326" max="13327" width="22.5703125" style="77" customWidth="1"/>
    <col min="13328" max="13568" width="9.140625" style="77"/>
    <col min="13569" max="13569" width="27" style="77" customWidth="1"/>
    <col min="13570" max="13570" width="16.85546875" style="77" customWidth="1"/>
    <col min="13571" max="13571" width="17.28515625" style="77" customWidth="1"/>
    <col min="13572" max="13572" width="20.85546875" style="77" customWidth="1"/>
    <col min="13573" max="13573" width="9.28515625" style="77" bestFit="1" customWidth="1"/>
    <col min="13574" max="13574" width="9.140625" style="77"/>
    <col min="13575" max="13576" width="38.140625" style="77" customWidth="1"/>
    <col min="13577" max="13580" width="9.140625" style="77"/>
    <col min="13581" max="13581" width="30.7109375" style="77" customWidth="1"/>
    <col min="13582" max="13583" width="22.5703125" style="77" customWidth="1"/>
    <col min="13584" max="13824" width="9.140625" style="77"/>
    <col min="13825" max="13825" width="27" style="77" customWidth="1"/>
    <col min="13826" max="13826" width="16.85546875" style="77" customWidth="1"/>
    <col min="13827" max="13827" width="17.28515625" style="77" customWidth="1"/>
    <col min="13828" max="13828" width="20.85546875" style="77" customWidth="1"/>
    <col min="13829" max="13829" width="9.28515625" style="77" bestFit="1" customWidth="1"/>
    <col min="13830" max="13830" width="9.140625" style="77"/>
    <col min="13831" max="13832" width="38.140625" style="77" customWidth="1"/>
    <col min="13833" max="13836" width="9.140625" style="77"/>
    <col min="13837" max="13837" width="30.7109375" style="77" customWidth="1"/>
    <col min="13838" max="13839" width="22.5703125" style="77" customWidth="1"/>
    <col min="13840" max="14080" width="9.140625" style="77"/>
    <col min="14081" max="14081" width="27" style="77" customWidth="1"/>
    <col min="14082" max="14082" width="16.85546875" style="77" customWidth="1"/>
    <col min="14083" max="14083" width="17.28515625" style="77" customWidth="1"/>
    <col min="14084" max="14084" width="20.85546875" style="77" customWidth="1"/>
    <col min="14085" max="14085" width="9.28515625" style="77" bestFit="1" customWidth="1"/>
    <col min="14086" max="14086" width="9.140625" style="77"/>
    <col min="14087" max="14088" width="38.140625" style="77" customWidth="1"/>
    <col min="14089" max="14092" width="9.140625" style="77"/>
    <col min="14093" max="14093" width="30.7109375" style="77" customWidth="1"/>
    <col min="14094" max="14095" width="22.5703125" style="77" customWidth="1"/>
    <col min="14096" max="14336" width="9.140625" style="77"/>
    <col min="14337" max="14337" width="27" style="77" customWidth="1"/>
    <col min="14338" max="14338" width="16.85546875" style="77" customWidth="1"/>
    <col min="14339" max="14339" width="17.28515625" style="77" customWidth="1"/>
    <col min="14340" max="14340" width="20.85546875" style="77" customWidth="1"/>
    <col min="14341" max="14341" width="9.28515625" style="77" bestFit="1" customWidth="1"/>
    <col min="14342" max="14342" width="9.140625" style="77"/>
    <col min="14343" max="14344" width="38.140625" style="77" customWidth="1"/>
    <col min="14345" max="14348" width="9.140625" style="77"/>
    <col min="14349" max="14349" width="30.7109375" style="77" customWidth="1"/>
    <col min="14350" max="14351" width="22.5703125" style="77" customWidth="1"/>
    <col min="14352" max="14592" width="9.140625" style="77"/>
    <col min="14593" max="14593" width="27" style="77" customWidth="1"/>
    <col min="14594" max="14594" width="16.85546875" style="77" customWidth="1"/>
    <col min="14595" max="14595" width="17.28515625" style="77" customWidth="1"/>
    <col min="14596" max="14596" width="20.85546875" style="77" customWidth="1"/>
    <col min="14597" max="14597" width="9.28515625" style="77" bestFit="1" customWidth="1"/>
    <col min="14598" max="14598" width="9.140625" style="77"/>
    <col min="14599" max="14600" width="38.140625" style="77" customWidth="1"/>
    <col min="14601" max="14604" width="9.140625" style="77"/>
    <col min="14605" max="14605" width="30.7109375" style="77" customWidth="1"/>
    <col min="14606" max="14607" width="22.5703125" style="77" customWidth="1"/>
    <col min="14608" max="14848" width="9.140625" style="77"/>
    <col min="14849" max="14849" width="27" style="77" customWidth="1"/>
    <col min="14850" max="14850" width="16.85546875" style="77" customWidth="1"/>
    <col min="14851" max="14851" width="17.28515625" style="77" customWidth="1"/>
    <col min="14852" max="14852" width="20.85546875" style="77" customWidth="1"/>
    <col min="14853" max="14853" width="9.28515625" style="77" bestFit="1" customWidth="1"/>
    <col min="14854" max="14854" width="9.140625" style="77"/>
    <col min="14855" max="14856" width="38.140625" style="77" customWidth="1"/>
    <col min="14857" max="14860" width="9.140625" style="77"/>
    <col min="14861" max="14861" width="30.7109375" style="77" customWidth="1"/>
    <col min="14862" max="14863" width="22.5703125" style="77" customWidth="1"/>
    <col min="14864" max="15104" width="9.140625" style="77"/>
    <col min="15105" max="15105" width="27" style="77" customWidth="1"/>
    <col min="15106" max="15106" width="16.85546875" style="77" customWidth="1"/>
    <col min="15107" max="15107" width="17.28515625" style="77" customWidth="1"/>
    <col min="15108" max="15108" width="20.85546875" style="77" customWidth="1"/>
    <col min="15109" max="15109" width="9.28515625" style="77" bestFit="1" customWidth="1"/>
    <col min="15110" max="15110" width="9.140625" style="77"/>
    <col min="15111" max="15112" width="38.140625" style="77" customWidth="1"/>
    <col min="15113" max="15116" width="9.140625" style="77"/>
    <col min="15117" max="15117" width="30.7109375" style="77" customWidth="1"/>
    <col min="15118" max="15119" width="22.5703125" style="77" customWidth="1"/>
    <col min="15120" max="15360" width="9.140625" style="77"/>
    <col min="15361" max="15361" width="27" style="77" customWidth="1"/>
    <col min="15362" max="15362" width="16.85546875" style="77" customWidth="1"/>
    <col min="15363" max="15363" width="17.28515625" style="77" customWidth="1"/>
    <col min="15364" max="15364" width="20.85546875" style="77" customWidth="1"/>
    <col min="15365" max="15365" width="9.28515625" style="77" bestFit="1" customWidth="1"/>
    <col min="15366" max="15366" width="9.140625" style="77"/>
    <col min="15367" max="15368" width="38.140625" style="77" customWidth="1"/>
    <col min="15369" max="15372" width="9.140625" style="77"/>
    <col min="15373" max="15373" width="30.7109375" style="77" customWidth="1"/>
    <col min="15374" max="15375" width="22.5703125" style="77" customWidth="1"/>
    <col min="15376" max="15616" width="9.140625" style="77"/>
    <col min="15617" max="15617" width="27" style="77" customWidth="1"/>
    <col min="15618" max="15618" width="16.85546875" style="77" customWidth="1"/>
    <col min="15619" max="15619" width="17.28515625" style="77" customWidth="1"/>
    <col min="15620" max="15620" width="20.85546875" style="77" customWidth="1"/>
    <col min="15621" max="15621" width="9.28515625" style="77" bestFit="1" customWidth="1"/>
    <col min="15622" max="15622" width="9.140625" style="77"/>
    <col min="15623" max="15624" width="38.140625" style="77" customWidth="1"/>
    <col min="15625" max="15628" width="9.140625" style="77"/>
    <col min="15629" max="15629" width="30.7109375" style="77" customWidth="1"/>
    <col min="15630" max="15631" width="22.5703125" style="77" customWidth="1"/>
    <col min="15632" max="15872" width="9.140625" style="77"/>
    <col min="15873" max="15873" width="27" style="77" customWidth="1"/>
    <col min="15874" max="15874" width="16.85546875" style="77" customWidth="1"/>
    <col min="15875" max="15875" width="17.28515625" style="77" customWidth="1"/>
    <col min="15876" max="15876" width="20.85546875" style="77" customWidth="1"/>
    <col min="15877" max="15877" width="9.28515625" style="77" bestFit="1" customWidth="1"/>
    <col min="15878" max="15878" width="9.140625" style="77"/>
    <col min="15879" max="15880" width="38.140625" style="77" customWidth="1"/>
    <col min="15881" max="15884" width="9.140625" style="77"/>
    <col min="15885" max="15885" width="30.7109375" style="77" customWidth="1"/>
    <col min="15886" max="15887" width="22.5703125" style="77" customWidth="1"/>
    <col min="15888" max="16128" width="9.140625" style="77"/>
    <col min="16129" max="16129" width="27" style="77" customWidth="1"/>
    <col min="16130" max="16130" width="16.85546875" style="77" customWidth="1"/>
    <col min="16131" max="16131" width="17.28515625" style="77" customWidth="1"/>
    <col min="16132" max="16132" width="20.85546875" style="77" customWidth="1"/>
    <col min="16133" max="16133" width="9.28515625" style="77" bestFit="1" customWidth="1"/>
    <col min="16134" max="16134" width="9.140625" style="77"/>
    <col min="16135" max="16136" width="38.140625" style="77" customWidth="1"/>
    <col min="16137" max="16140" width="9.140625" style="77"/>
    <col min="16141" max="16141" width="30.7109375" style="77" customWidth="1"/>
    <col min="16142" max="16143" width="22.5703125" style="77" customWidth="1"/>
    <col min="16144" max="16384" width="9.140625" style="77"/>
  </cols>
  <sheetData>
    <row r="1" spans="1:4">
      <c r="A1" s="198"/>
      <c r="B1" s="198"/>
      <c r="C1" s="200"/>
      <c r="D1" s="200" t="s">
        <v>29</v>
      </c>
    </row>
    <row r="2" spans="1:4">
      <c r="A2" s="198"/>
      <c r="B2" s="198"/>
      <c r="C2" s="200"/>
      <c r="D2" s="200" t="s">
        <v>249</v>
      </c>
    </row>
    <row r="3" spans="1:4">
      <c r="A3" s="198"/>
      <c r="B3" s="198"/>
      <c r="C3" s="199"/>
      <c r="D3" s="199"/>
    </row>
    <row r="4" spans="1:4">
      <c r="A4" s="198"/>
      <c r="B4" s="198"/>
      <c r="C4" s="199"/>
      <c r="D4" s="199"/>
    </row>
    <row r="6" spans="1:4" ht="18.75" customHeight="1">
      <c r="A6" s="367" t="s">
        <v>9</v>
      </c>
      <c r="B6" s="367"/>
      <c r="C6" s="367"/>
      <c r="D6" s="367"/>
    </row>
    <row r="7" spans="1:4" ht="4.5" customHeight="1">
      <c r="A7" s="201"/>
      <c r="B7" s="201"/>
      <c r="C7" s="201"/>
      <c r="D7" s="201"/>
    </row>
    <row r="8" spans="1:4" ht="91.5" customHeight="1">
      <c r="A8" s="368" t="s">
        <v>269</v>
      </c>
      <c r="B8" s="368"/>
      <c r="C8" s="368"/>
      <c r="D8" s="368"/>
    </row>
    <row r="9" spans="1:4" ht="17.25" customHeight="1">
      <c r="A9" s="202"/>
      <c r="B9" s="202"/>
      <c r="C9" s="202"/>
      <c r="D9" s="202"/>
    </row>
    <row r="10" spans="1:4" ht="18.75" customHeight="1">
      <c r="A10" s="202"/>
      <c r="B10" s="202"/>
      <c r="C10" s="202"/>
      <c r="D10" s="202"/>
    </row>
    <row r="11" spans="1:4" ht="18.75" customHeight="1">
      <c r="A11" s="202"/>
      <c r="B11" s="202"/>
      <c r="C11" s="202"/>
      <c r="D11" s="202"/>
    </row>
    <row r="12" spans="1:4">
      <c r="D12" s="203" t="s">
        <v>1</v>
      </c>
    </row>
    <row r="13" spans="1:4" ht="19.5" customHeight="1">
      <c r="A13" s="369" t="s">
        <v>262</v>
      </c>
      <c r="B13" s="369" t="s">
        <v>4</v>
      </c>
      <c r="C13" s="371" t="s">
        <v>63</v>
      </c>
      <c r="D13" s="372"/>
    </row>
    <row r="14" spans="1:4" ht="81" customHeight="1">
      <c r="A14" s="370"/>
      <c r="B14" s="370"/>
      <c r="C14" s="204" t="s">
        <v>72</v>
      </c>
      <c r="D14" s="204" t="s">
        <v>115</v>
      </c>
    </row>
    <row r="15" spans="1:4" ht="4.5" customHeight="1">
      <c r="A15" s="205"/>
      <c r="B15" s="206"/>
      <c r="C15" s="206"/>
      <c r="D15" s="207"/>
    </row>
    <row r="16" spans="1:4">
      <c r="A16" s="212" t="s">
        <v>10</v>
      </c>
      <c r="B16" s="209">
        <f>C16+D16</f>
        <v>148789.79592</v>
      </c>
      <c r="C16" s="210">
        <v>145814</v>
      </c>
      <c r="D16" s="211">
        <v>2975.79592</v>
      </c>
    </row>
    <row r="17" spans="1:15">
      <c r="A17" s="213" t="s">
        <v>59</v>
      </c>
      <c r="B17" s="209">
        <f>C17+D17</f>
        <v>219363.87755</v>
      </c>
      <c r="C17" s="210">
        <v>214976.6</v>
      </c>
      <c r="D17" s="211">
        <v>4387.2775499999998</v>
      </c>
    </row>
    <row r="18" spans="1:15" ht="24.75" customHeight="1">
      <c r="A18" s="324" t="s">
        <v>4</v>
      </c>
      <c r="B18" s="325">
        <f>SUM(B16:B17)</f>
        <v>368153.67346999998</v>
      </c>
      <c r="C18" s="325">
        <f>SUM(C16:C17)</f>
        <v>360790.6</v>
      </c>
      <c r="D18" s="325">
        <f>SUM(D16:D17)</f>
        <v>7363.0734700000003</v>
      </c>
    </row>
    <row r="19" spans="1:15" ht="48" customHeight="1">
      <c r="D19" s="78"/>
    </row>
    <row r="20" spans="1:15">
      <c r="D20" s="78"/>
      <c r="M20" s="79"/>
      <c r="N20" s="80"/>
      <c r="O20" s="80"/>
    </row>
    <row r="21" spans="1:15">
      <c r="D21" s="78"/>
      <c r="M21" s="79"/>
      <c r="N21" s="81"/>
      <c r="O21" s="80"/>
    </row>
    <row r="22" spans="1:15">
      <c r="A22" s="366"/>
      <c r="B22" s="366"/>
      <c r="C22" s="366"/>
      <c r="D22" s="366"/>
    </row>
    <row r="23" spans="1:15">
      <c r="D23" s="78"/>
    </row>
    <row r="24" spans="1:15">
      <c r="D24" s="78"/>
    </row>
  </sheetData>
  <customSheetViews>
    <customSheetView guid="{11E27D0E-EAA3-4BB5-8F76-4BBAB6497F9E}">
      <selection activeCell="D1" sqref="D1"/>
      <pageMargins left="0.98425196850393704" right="0.78740157480314965" top="0.98425196850393704" bottom="0.78740157480314965" header="0.31496062992125984" footer="0.31496062992125984"/>
      <pageSetup paperSize="9" orientation="portrait" verticalDpi="0" r:id="rId1"/>
    </customSheetView>
    <customSheetView guid="{8A956A1D-DA7C-41CC-A5EF-8716F2348DE0}">
      <selection activeCell="D1" sqref="D1"/>
      <pageMargins left="0.98425196850393704" right="0.78740157480314965" top="0.98425196850393704" bottom="0.78740157480314965" header="0.31496062992125984" footer="0.31496062992125984"/>
      <pageSetup paperSize="9" orientation="portrait" verticalDpi="0" r:id="rId2"/>
    </customSheetView>
    <customSheetView guid="{E7448637-9F0C-4632-88F1-91BA32E2C8B2}">
      <selection activeCell="D1" sqref="D1"/>
      <pageMargins left="0.98425196850393704" right="0.78740157480314965" top="0.98425196850393704" bottom="0.78740157480314965" header="0.31496062992125984" footer="0.31496062992125984"/>
      <pageSetup paperSize="9" orientation="portrait" verticalDpi="0" r:id="rId3"/>
    </customSheetView>
    <customSheetView guid="{641C36C7-4804-495E-88A7-4D822050C964}">
      <selection activeCell="D1" sqref="D1"/>
      <pageMargins left="0.98425196850393704" right="0.78740157480314965" top="0.98425196850393704" bottom="0.78740157480314965" header="0.31496062992125984" footer="0.31496062992125984"/>
      <pageSetup paperSize="9" orientation="portrait" verticalDpi="0" r:id="rId4"/>
    </customSheetView>
  </customSheetViews>
  <mergeCells count="6">
    <mergeCell ref="A22:D22"/>
    <mergeCell ref="A6:D6"/>
    <mergeCell ref="A8:D8"/>
    <mergeCell ref="A13:A14"/>
    <mergeCell ref="B13:B14"/>
    <mergeCell ref="C13:D13"/>
  </mergeCells>
  <pageMargins left="0.98425196850393704" right="0.78740157480314965" top="0.98425196850393704" bottom="0.78740157480314965" header="0.31496062992125984" footer="0.31496062992125984"/>
  <pageSetup paperSize="9" orientation="portrait" r:id="rId5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3"/>
  <sheetViews>
    <sheetView zoomScale="95" zoomScaleNormal="95" workbookViewId="0">
      <selection activeCell="D10" sqref="D10"/>
    </sheetView>
  </sheetViews>
  <sheetFormatPr defaultRowHeight="12.75"/>
  <cols>
    <col min="1" max="1" width="41.85546875" style="26" customWidth="1"/>
    <col min="2" max="2" width="22.140625" style="26" customWidth="1"/>
    <col min="3" max="3" width="31.28515625" style="26" customWidth="1"/>
    <col min="4" max="4" width="33.7109375" style="26" customWidth="1"/>
    <col min="5" max="5" width="12.42578125" customWidth="1"/>
  </cols>
  <sheetData>
    <row r="1" spans="1:6" ht="18.75">
      <c r="A1" s="25"/>
      <c r="B1" s="22"/>
      <c r="C1" s="238"/>
      <c r="D1" s="22" t="s">
        <v>26</v>
      </c>
      <c r="E1" s="11"/>
      <c r="F1" s="95"/>
    </row>
    <row r="2" spans="1:6" ht="18.75">
      <c r="A2" s="25"/>
      <c r="B2" s="22"/>
      <c r="C2" s="238"/>
      <c r="D2" s="22" t="s">
        <v>249</v>
      </c>
      <c r="E2" s="11"/>
      <c r="F2" s="95"/>
    </row>
    <row r="3" spans="1:6" ht="49.5" customHeight="1">
      <c r="A3" s="25"/>
      <c r="B3" s="232"/>
      <c r="C3" s="238"/>
      <c r="E3" s="11"/>
      <c r="F3" s="11"/>
    </row>
    <row r="4" spans="1:6" s="6" customFormat="1" ht="21.75" customHeight="1">
      <c r="A4" s="340" t="s">
        <v>0</v>
      </c>
      <c r="B4" s="340"/>
      <c r="C4" s="340"/>
      <c r="D4" s="340"/>
      <c r="E4" s="16"/>
      <c r="F4" s="16"/>
    </row>
    <row r="5" spans="1:6" s="6" customFormat="1" ht="56.25" customHeight="1">
      <c r="A5" s="381" t="s">
        <v>309</v>
      </c>
      <c r="B5" s="381"/>
      <c r="C5" s="381"/>
      <c r="D5" s="381"/>
      <c r="E5" s="10"/>
      <c r="F5" s="10"/>
    </row>
    <row r="6" spans="1:6" ht="50.25" customHeight="1">
      <c r="A6" s="239"/>
      <c r="B6" s="239"/>
      <c r="C6" s="239"/>
      <c r="D6" s="239"/>
    </row>
    <row r="7" spans="1:6" ht="18.75" customHeight="1">
      <c r="A7" s="25"/>
      <c r="B7" s="240"/>
      <c r="C7" s="240"/>
      <c r="D7" s="240" t="s">
        <v>1</v>
      </c>
      <c r="F7" s="63"/>
    </row>
    <row r="8" spans="1:6" ht="23.25" customHeight="1">
      <c r="A8" s="390" t="s">
        <v>70</v>
      </c>
      <c r="B8" s="390" t="s">
        <v>4</v>
      </c>
      <c r="C8" s="392" t="s">
        <v>63</v>
      </c>
      <c r="D8" s="393"/>
      <c r="E8" s="12"/>
      <c r="F8" s="12"/>
    </row>
    <row r="9" spans="1:6" ht="38.25" customHeight="1">
      <c r="A9" s="391"/>
      <c r="B9" s="391"/>
      <c r="C9" s="241" t="s">
        <v>72</v>
      </c>
      <c r="D9" s="241" t="s">
        <v>233</v>
      </c>
    </row>
    <row r="10" spans="1:6" ht="20.100000000000001" customHeight="1">
      <c r="A10" s="242">
        <v>1</v>
      </c>
      <c r="B10" s="243">
        <v>2</v>
      </c>
      <c r="C10" s="242">
        <v>3</v>
      </c>
      <c r="D10" s="244">
        <v>4</v>
      </c>
      <c r="E10" s="69"/>
    </row>
    <row r="11" spans="1:6" ht="7.5" customHeight="1">
      <c r="A11" s="245"/>
      <c r="B11" s="245"/>
      <c r="C11" s="245"/>
      <c r="D11" s="245"/>
    </row>
    <row r="12" spans="1:6" ht="18.75" customHeight="1">
      <c r="A12" s="208" t="s">
        <v>10</v>
      </c>
      <c r="B12" s="235">
        <f>C12+D12</f>
        <v>294054.18367</v>
      </c>
      <c r="C12" s="236">
        <v>288173.09999999998</v>
      </c>
      <c r="D12" s="237">
        <v>5881.08367</v>
      </c>
    </row>
    <row r="13" spans="1:6" s="96" customFormat="1" ht="27" customHeight="1">
      <c r="A13" s="246" t="s">
        <v>4</v>
      </c>
      <c r="B13" s="247">
        <f>SUM(B12:B12)</f>
        <v>294054.18367</v>
      </c>
      <c r="C13" s="247">
        <f>SUM(C12:C12)</f>
        <v>288173.09999999998</v>
      </c>
      <c r="D13" s="247">
        <f>SUM(D12:D12)</f>
        <v>5881.08367</v>
      </c>
    </row>
  </sheetData>
  <customSheetViews>
    <customSheetView guid="{11E27D0E-EAA3-4BB5-8F76-4BBAB6497F9E}" scale="95">
      <selection activeCell="D12" sqref="D12"/>
      <pageMargins left="0.98425196850393704" right="0.78740157480314965" top="0.98425196850393704" bottom="0.6692913385826772" header="0.55118110236220474" footer="0.51181102362204722"/>
      <pageSetup paperSize="9" orientation="landscape" r:id="rId1"/>
      <headerFooter differentFirst="1">
        <oddHeader>&amp;R&amp;"Times New Roman,обычный"&amp;14&amp;P</oddHeader>
      </headerFooter>
    </customSheetView>
    <customSheetView guid="{8A956A1D-DA7C-41CC-A5EF-8716F2348DE0}" scale="95">
      <selection activeCell="D12" sqref="D12"/>
      <pageMargins left="0.98425196850393704" right="0.78740157480314965" top="0.98425196850393704" bottom="0.6692913385826772" header="0.55118110236220474" footer="0.51181102362204722"/>
      <pageSetup paperSize="9" orientation="landscape" r:id="rId2"/>
      <headerFooter differentFirst="1">
        <oddHeader>&amp;R&amp;"Times New Roman,обычный"&amp;14&amp;P</oddHeader>
      </headerFooter>
    </customSheetView>
    <customSheetView guid="{E7448637-9F0C-4632-88F1-91BA32E2C8B2}" scale="95" showPageBreaks="1">
      <selection activeCell="D12" sqref="D12"/>
      <pageMargins left="0.98425196850393704" right="0.78740157480314965" top="0.98425196850393704" bottom="0.6692913385826772" header="0.55118110236220474" footer="0.51181102362204722"/>
      <pageSetup paperSize="9" orientation="landscape" r:id="rId3"/>
      <headerFooter differentFirst="1">
        <oddHeader>&amp;R&amp;"Times New Roman,обычный"&amp;14&amp;P</oddHeader>
      </headerFooter>
    </customSheetView>
    <customSheetView guid="{641C36C7-4804-495E-88A7-4D822050C964}" scale="95">
      <selection activeCell="D1" sqref="D1"/>
      <pageMargins left="0.98425196850393704" right="0.78740157480314965" top="0.98425196850393704" bottom="0.6692913385826772" header="0.55118110236220474" footer="0.51181102362204722"/>
      <pageSetup paperSize="9" orientation="landscape" r:id="rId4"/>
      <headerFooter differentFirst="1">
        <oddHeader>&amp;R&amp;"Times New Roman,обычный"&amp;14&amp;P</oddHeader>
      </headerFooter>
    </customSheetView>
  </customSheetViews>
  <mergeCells count="5">
    <mergeCell ref="A4:D4"/>
    <mergeCell ref="A5:D5"/>
    <mergeCell ref="A8:A9"/>
    <mergeCell ref="B8:B9"/>
    <mergeCell ref="C8:D8"/>
  </mergeCells>
  <pageMargins left="0.98425196850393704" right="0.78740157480314965" top="0.98425196850393704" bottom="0.78740157480314965" header="0.55118110236220474" footer="0.51181102362204722"/>
  <pageSetup paperSize="9" orientation="landscape" r:id="rId5"/>
  <headerFooter differentFirst="1">
    <oddHeader>&amp;R&amp;"Times New Roman,обычный"&amp;14&amp;P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zoomScale="95" zoomScaleNormal="95" workbookViewId="0">
      <selection activeCell="D2" sqref="D2"/>
    </sheetView>
  </sheetViews>
  <sheetFormatPr defaultRowHeight="12.75"/>
  <cols>
    <col min="1" max="1" width="41.85546875" style="26" customWidth="1"/>
    <col min="2" max="2" width="22.140625" style="26" customWidth="1"/>
    <col min="3" max="3" width="31.140625" style="26" customWidth="1"/>
    <col min="4" max="4" width="33.7109375" style="26" customWidth="1"/>
    <col min="5" max="5" width="12.42578125" customWidth="1"/>
  </cols>
  <sheetData>
    <row r="1" spans="1:6" ht="18.75">
      <c r="A1" s="25"/>
      <c r="B1" s="22"/>
      <c r="C1" s="238"/>
      <c r="D1" s="22" t="s">
        <v>65</v>
      </c>
      <c r="E1" s="11"/>
      <c r="F1" s="95"/>
    </row>
    <row r="2" spans="1:6" ht="18.75">
      <c r="A2" s="25"/>
      <c r="B2" s="22"/>
      <c r="C2" s="238"/>
      <c r="D2" s="22" t="s">
        <v>249</v>
      </c>
      <c r="E2" s="11"/>
      <c r="F2" s="95"/>
    </row>
    <row r="3" spans="1:6" ht="49.5" customHeight="1">
      <c r="A3" s="25"/>
      <c r="B3" s="232"/>
      <c r="C3" s="238"/>
      <c r="E3" s="11"/>
      <c r="F3" s="11"/>
    </row>
    <row r="4" spans="1:6" s="6" customFormat="1" ht="21.75" customHeight="1">
      <c r="A4" s="340" t="s">
        <v>0</v>
      </c>
      <c r="B4" s="340"/>
      <c r="C4" s="340"/>
      <c r="D4" s="340"/>
      <c r="E4" s="16"/>
      <c r="F4" s="16"/>
    </row>
    <row r="5" spans="1:6" s="6" customFormat="1" ht="41.25" customHeight="1">
      <c r="A5" s="381" t="s">
        <v>270</v>
      </c>
      <c r="B5" s="381"/>
      <c r="C5" s="381"/>
      <c r="D5" s="381"/>
      <c r="E5" s="10"/>
      <c r="F5" s="10"/>
    </row>
    <row r="6" spans="1:6" ht="49.5" customHeight="1">
      <c r="A6" s="239"/>
      <c r="B6" s="239"/>
      <c r="C6" s="239"/>
      <c r="D6" s="239"/>
    </row>
    <row r="7" spans="1:6" ht="18.75" customHeight="1">
      <c r="A7" s="25"/>
      <c r="B7" s="240"/>
      <c r="C7" s="240"/>
      <c r="D7" s="240" t="s">
        <v>1</v>
      </c>
      <c r="F7" s="63"/>
    </row>
    <row r="8" spans="1:6" ht="23.25" customHeight="1">
      <c r="A8" s="390" t="s">
        <v>30</v>
      </c>
      <c r="B8" s="390" t="s">
        <v>4</v>
      </c>
      <c r="C8" s="392" t="s">
        <v>63</v>
      </c>
      <c r="D8" s="393"/>
      <c r="E8" s="12"/>
      <c r="F8" s="12"/>
    </row>
    <row r="9" spans="1:6" ht="38.25" customHeight="1">
      <c r="A9" s="391"/>
      <c r="B9" s="391"/>
      <c r="C9" s="241" t="s">
        <v>72</v>
      </c>
      <c r="D9" s="241" t="s">
        <v>233</v>
      </c>
    </row>
    <row r="10" spans="1:6" ht="20.100000000000001" customHeight="1">
      <c r="A10" s="242">
        <v>1</v>
      </c>
      <c r="B10" s="243">
        <v>2</v>
      </c>
      <c r="C10" s="242">
        <v>3</v>
      </c>
      <c r="D10" s="244">
        <v>4</v>
      </c>
      <c r="E10" s="69"/>
    </row>
    <row r="11" spans="1:6" ht="7.5" customHeight="1">
      <c r="A11" s="245"/>
      <c r="B11" s="245"/>
      <c r="C11" s="245"/>
      <c r="D11" s="245"/>
    </row>
    <row r="12" spans="1:6" ht="18.75">
      <c r="A12" s="208" t="s">
        <v>57</v>
      </c>
      <c r="B12" s="235">
        <f t="shared" ref="B12:B13" si="0">C12+D12</f>
        <v>44181.85194</v>
      </c>
      <c r="C12" s="235">
        <v>43298.2</v>
      </c>
      <c r="D12" s="235">
        <v>883.65193999999997</v>
      </c>
    </row>
    <row r="13" spans="1:6" ht="18.75">
      <c r="A13" s="208" t="s">
        <v>59</v>
      </c>
      <c r="B13" s="235">
        <f t="shared" si="0"/>
        <v>23892.36738</v>
      </c>
      <c r="C13" s="235">
        <v>23414.5</v>
      </c>
      <c r="D13" s="235">
        <v>477.86738000000003</v>
      </c>
    </row>
    <row r="14" spans="1:6" ht="18.75" customHeight="1">
      <c r="A14" s="208" t="s">
        <v>54</v>
      </c>
      <c r="B14" s="235">
        <f>C14+D14</f>
        <v>24743.331699999999</v>
      </c>
      <c r="C14" s="235">
        <v>24248.5</v>
      </c>
      <c r="D14" s="235">
        <v>494.83170000000001</v>
      </c>
    </row>
    <row r="15" spans="1:6" s="96" customFormat="1" ht="27.75" customHeight="1">
      <c r="A15" s="246" t="s">
        <v>4</v>
      </c>
      <c r="B15" s="247">
        <f>SUM(B12:B14)</f>
        <v>92817.551019999999</v>
      </c>
      <c r="C15" s="247">
        <f>SUM(C12:C14)</f>
        <v>90961.2</v>
      </c>
      <c r="D15" s="247">
        <f>SUM(D12:D14)</f>
        <v>1856.3510200000001</v>
      </c>
    </row>
  </sheetData>
  <customSheetViews>
    <customSheetView guid="{11E27D0E-EAA3-4BB5-8F76-4BBAB6497F9E}" scale="95">
      <selection activeCell="A5" sqref="A5:D5"/>
      <pageMargins left="0.98425196850393704" right="0.78740157480314965" top="0.98425196850393704" bottom="0.6692913385826772" header="0.55118110236220474" footer="0.51181102362204722"/>
      <pageSetup paperSize="9" orientation="landscape" r:id="rId1"/>
      <headerFooter differentFirst="1">
        <oddHeader>&amp;R&amp;"Times New Roman,обычный"&amp;14&amp;P</oddHeader>
      </headerFooter>
    </customSheetView>
    <customSheetView guid="{8A956A1D-DA7C-41CC-A5EF-8716F2348DE0}" scale="95">
      <selection activeCell="A5" sqref="A5:D5"/>
      <pageMargins left="0.98425196850393704" right="0.78740157480314965" top="0.98425196850393704" bottom="0.6692913385826772" header="0.55118110236220474" footer="0.51181102362204722"/>
      <pageSetup paperSize="9" orientation="landscape" r:id="rId2"/>
      <headerFooter differentFirst="1">
        <oddHeader>&amp;R&amp;"Times New Roman,обычный"&amp;14&amp;P</oddHeader>
      </headerFooter>
    </customSheetView>
    <customSheetView guid="{E7448637-9F0C-4632-88F1-91BA32E2C8B2}" scale="95" showPageBreaks="1">
      <selection activeCell="A5" sqref="A5:D5"/>
      <pageMargins left="0.98425196850393704" right="0.78740157480314965" top="0.98425196850393704" bottom="0.6692913385826772" header="0.55118110236220474" footer="0.51181102362204722"/>
      <pageSetup paperSize="9" orientation="landscape" r:id="rId3"/>
      <headerFooter differentFirst="1">
        <oddHeader>&amp;R&amp;"Times New Roman,обычный"&amp;14&amp;P</oddHeader>
      </headerFooter>
    </customSheetView>
    <customSheetView guid="{641C36C7-4804-495E-88A7-4D822050C964}" scale="95">
      <selection activeCell="D2" sqref="D2"/>
      <pageMargins left="0.98425196850393704" right="0.78740157480314965" top="0.98425196850393704" bottom="0.6692913385826772" header="0.55118110236220474" footer="0.51181102362204722"/>
      <pageSetup paperSize="9" orientation="landscape" r:id="rId4"/>
      <headerFooter differentFirst="1">
        <oddHeader>&amp;R&amp;"Times New Roman,обычный"&amp;14&amp;P</oddHeader>
      </headerFooter>
    </customSheetView>
  </customSheetViews>
  <mergeCells count="5">
    <mergeCell ref="A4:D4"/>
    <mergeCell ref="A5:D5"/>
    <mergeCell ref="A8:A9"/>
    <mergeCell ref="B8:B9"/>
    <mergeCell ref="C8:D8"/>
  </mergeCells>
  <pageMargins left="0.98425196850393704" right="0.78740157480314965" top="0.98425196850393704" bottom="0.6692913385826772" header="0.55118110236220474" footer="0.51181102362204722"/>
  <pageSetup paperSize="9" orientation="landscape" r:id="rId5"/>
  <headerFooter differentFirst="1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19</vt:i4>
      </vt:variant>
    </vt:vector>
  </HeadingPairs>
  <TitlesOfParts>
    <vt:vector size="39" baseType="lpstr">
      <vt:lpstr>таб.1,2,5,8,11,13,15-16 </vt:lpstr>
      <vt:lpstr>таб. 6</vt:lpstr>
      <vt:lpstr>таб.7</vt:lpstr>
      <vt:lpstr>табл.9</vt:lpstr>
      <vt:lpstr>табл 10 шк.село</vt:lpstr>
      <vt:lpstr>таб.11 культура </vt:lpstr>
      <vt:lpstr>табл.12</vt:lpstr>
      <vt:lpstr>таб. 14</vt:lpstr>
      <vt:lpstr>таб. 17</vt:lpstr>
      <vt:lpstr>таб.18</vt:lpstr>
      <vt:lpstr>таб. 19</vt:lpstr>
      <vt:lpstr>таб.20</vt:lpstr>
      <vt:lpstr>табл.21</vt:lpstr>
      <vt:lpstr>табл.22</vt:lpstr>
      <vt:lpstr>таб.23</vt:lpstr>
      <vt:lpstr>табл.43</vt:lpstr>
      <vt:lpstr>таб.45</vt:lpstr>
      <vt:lpstr>табл 50дороги</vt:lpstr>
      <vt:lpstr>таб. 52 ИПР</vt:lpstr>
      <vt:lpstr>Лист2</vt:lpstr>
      <vt:lpstr>'таб. 14'!Заголовки_для_печати</vt:lpstr>
      <vt:lpstr>'таб. 17'!Заголовки_для_печати</vt:lpstr>
      <vt:lpstr>'таб. 19'!Заголовки_для_печати</vt:lpstr>
      <vt:lpstr>'таб. 52 ИПР'!Заголовки_для_печати</vt:lpstr>
      <vt:lpstr>'таб. 6'!Заголовки_для_печати</vt:lpstr>
      <vt:lpstr>таб.18!Заголовки_для_печати</vt:lpstr>
      <vt:lpstr>таб.23!Заголовки_для_печати</vt:lpstr>
      <vt:lpstr>таб.45!Заголовки_для_печати</vt:lpstr>
      <vt:lpstr>табл.21!Заголовки_для_печати</vt:lpstr>
      <vt:lpstr>табл.22!Заголовки_для_печати</vt:lpstr>
      <vt:lpstr>табл.43!Заголовки_для_печати</vt:lpstr>
      <vt:lpstr>'таб.1,2,5,8,11,13,15-16 '!Область_печати</vt:lpstr>
      <vt:lpstr>таб.20!Область_печати</vt:lpstr>
      <vt:lpstr>таб.45!Область_печати</vt:lpstr>
      <vt:lpstr>таб.7!Область_печати</vt:lpstr>
      <vt:lpstr>'табл 10 шк.село'!Область_печати</vt:lpstr>
      <vt:lpstr>'табл 50дороги'!Область_печати</vt:lpstr>
      <vt:lpstr>табл.21!Область_печати</vt:lpstr>
      <vt:lpstr>табл.22!Область_печати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306_SLP</dc:creator>
  <cp:lastModifiedBy>MF-ValAF</cp:lastModifiedBy>
  <cp:lastPrinted>2020-11-13T06:00:32Z</cp:lastPrinted>
  <dcterms:created xsi:type="dcterms:W3CDTF">2008-08-27T11:02:35Z</dcterms:created>
  <dcterms:modified xsi:type="dcterms:W3CDTF">2020-11-13T06:01:10Z</dcterms:modified>
</cp:coreProperties>
</file>